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11025"/>
  </bookViews>
  <sheets>
    <sheet name="Przedmiar" sheetId="1" r:id="rId1"/>
    <sheet name="Kosztorys uproszczony" sheetId="2" r:id="rId2"/>
  </sheets>
  <definedNames>
    <definedName name="_xlnm.Print_Titles" localSheetId="1">'Kosztorys uproszczony'!$1:$6</definedName>
    <definedName name="_xlnm.Print_Titles" localSheetId="0">Przedmiar!$1:$6</definedName>
  </definedNames>
  <calcPr calcId="152511"/>
</workbook>
</file>

<file path=xl/calcChain.xml><?xml version="1.0" encoding="utf-8"?>
<calcChain xmlns="http://schemas.openxmlformats.org/spreadsheetml/2006/main">
  <c r="J53" i="1" l="1"/>
  <c r="I45" i="1" l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9" i="1"/>
  <c r="I10" i="1"/>
  <c r="J10" i="1" s="1"/>
  <c r="I8" i="1"/>
  <c r="I28" i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13" i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12" i="1"/>
  <c r="J12" i="1" s="1"/>
  <c r="J8" i="1"/>
  <c r="I44" i="1" l="1"/>
  <c r="I7" i="1"/>
  <c r="J9" i="1"/>
  <c r="I11" i="1"/>
  <c r="I27" i="1"/>
  <c r="J45" i="1"/>
  <c r="J44" i="1" s="1"/>
  <c r="J28" i="1"/>
  <c r="J27" i="1" s="1"/>
  <c r="J13" i="1"/>
  <c r="J11" i="1"/>
  <c r="J7" i="1"/>
</calcChain>
</file>

<file path=xl/sharedStrings.xml><?xml version="1.0" encoding="utf-8"?>
<sst xmlns="http://schemas.openxmlformats.org/spreadsheetml/2006/main" count="302" uniqueCount="107">
  <si>
    <t>Rodos 8.0.0.28 [11885]</t>
  </si>
  <si>
    <t>Specjalny Ośrodek Szkolno-Wychowawczy nr 6 im. Jana Pawła II</t>
  </si>
  <si>
    <t>Nr</t>
  </si>
  <si>
    <t>Podstawa</t>
  </si>
  <si>
    <t>Kod poz.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</si>
  <si>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</si>
  <si>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</si>
  <si>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</si>
  <si>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</si>
  <si>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</si>
  <si>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</si>
  <si>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</si>
  <si>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</si>
  <si>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</si>
  <si>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</si>
  <si>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</si>
  <si>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>1 Naprawa elewacji (dziury po ptakach)</t>
  </si>
  <si>
    <t xml:space="preserve">KNR 2-02s 1611/04  </t>
  </si>
  <si>
    <t>Rusztowania ramowe warszawskie jednokolumnowe o wysokości do 10m</t>
  </si>
  <si>
    <t>kolumnę</t>
  </si>
  <si>
    <t xml:space="preserve">KNR 2-02u2 1615b/01  </t>
  </si>
  <si>
    <t>Przestawianie pomostów jednokolumnowych o wysokości do 10m na więcej niż długość pomostu roboczego albo na przeciwległą lub szczytową ścianę budynku</t>
  </si>
  <si>
    <t>przestawienie</t>
  </si>
  <si>
    <t xml:space="preserve"> Kalkulacja indywidualna </t>
  </si>
  <si>
    <t>Naprawa (uzupełnienie) elewacji w technologii lekka mokra - dziury po ptakach dookoła budynku</t>
  </si>
  <si>
    <t>m2</t>
  </si>
  <si>
    <t>2 Czyszczenie malowanie elewacji - ściana północna i zachodnia</t>
  </si>
  <si>
    <t xml:space="preserve">KNR 2-02s 1610/02  </t>
  </si>
  <si>
    <t>Rusztowania ramowe zewnętrzne przyścienne o wysokości do 16m</t>
  </si>
  <si>
    <t xml:space="preserve">KNR 2-02s 1613/01  </t>
  </si>
  <si>
    <t>Instalacje odgromowe do rusztowań zewnętrznych przyściennych o wysokości do 10m</t>
  </si>
  <si>
    <t xml:space="preserve">KNR 2-02u2 1621/03  </t>
  </si>
  <si>
    <t>Daszki ochronne wolno stojące o konstrukcji drewnianej (bez podłogi z desek) nad wejściami do budynków pokryte płytami pilśniowymi i folią polietylenową</t>
  </si>
  <si>
    <t xml:space="preserve">NNRNKB 8 1625/01  </t>
  </si>
  <si>
    <t>Osłony z siatki na rusztowaniach zewnętrznych</t>
  </si>
  <si>
    <t>8</t>
  </si>
  <si>
    <t xml:space="preserve"> KNR 2-02 r.  16 z.sz.5.15 </t>
  </si>
  <si>
    <t>Czas pracy rusztowań</t>
  </si>
  <si>
    <t>m-g</t>
  </si>
  <si>
    <t>9</t>
  </si>
  <si>
    <t xml:space="preserve">KNR 19-01 0832/04  </t>
  </si>
  <si>
    <t>Zabezpieczenie stolarki  i parapetów folią</t>
  </si>
  <si>
    <t>10</t>
  </si>
  <si>
    <t>Zabezpieczenie podłoża (chodniki) folią</t>
  </si>
  <si>
    <t>11</t>
  </si>
  <si>
    <t xml:space="preserve">KNR 0-23 2611/01  </t>
  </si>
  <si>
    <t>Przygotowanie starego podłoża pod malowanie poprzez  zmycie - ściany wraz z szpaletami</t>
  </si>
  <si>
    <t>12</t>
  </si>
  <si>
    <t xml:space="preserve">KNR 19-01 0643/05  </t>
  </si>
  <si>
    <t>P.A. Odgrzybianie metodą smarowania ścian o powierzchni ponad 5,0m2 - Wodorozcieńczalny, specjalny środek dezynfekujący, skutecznie neutralizujący zarodniki alg i/lub grzybów.</t>
  </si>
  <si>
    <t>13</t>
  </si>
  <si>
    <t xml:space="preserve">KNR 19-01 0643/06  </t>
  </si>
  <si>
    <t>P.A. Odgrzybianie metodą smarowania ścian o powierzchni ponad 5,0m2 - każde następne odgrzybianie - dodatkowe odglanianie miejsc w których zabieg należy powtórzyć dla uzyskania pełnego odglonienia</t>
  </si>
  <si>
    <t>14</t>
  </si>
  <si>
    <t xml:space="preserve">KNR 0-23 2611/02  </t>
  </si>
  <si>
    <t>Przygotowanie starego podłoża pod malowanie poprzez jednokrotne gruntowanie emulsją gruntującą - w zgodny z przyjętą technologią producenta do prawidłowego wykonania prac</t>
  </si>
  <si>
    <t>15</t>
  </si>
  <si>
    <t xml:space="preserve">KNR 0-33 0128/01  </t>
  </si>
  <si>
    <t>Malowanie elewacji farbami silikonowymi - zgodnie z istniejącą kolorystyką budynku - zgodnie z przyjętą technologią producenta do prawidłowego wykonania prac</t>
  </si>
  <si>
    <t>16</t>
  </si>
  <si>
    <t xml:space="preserve">KNR K-08 0101/08  </t>
  </si>
  <si>
    <t>Usunięcie folii zabezpieczającej stolarkę i chodniki</t>
  </si>
  <si>
    <t>17</t>
  </si>
  <si>
    <t>Sprzątanie po zakończeniu prac</t>
  </si>
  <si>
    <t>kpl</t>
  </si>
  <si>
    <t>18</t>
  </si>
  <si>
    <t xml:space="preserve">KNR 4-04 1105/01  </t>
  </si>
  <si>
    <t>Wywiezienie gruzu z terenu rozbiórki samochodem samowyładowczym na odległość do 1km przy ręcznym załadowaniu i mechanicznym wyładowaniu</t>
  </si>
  <si>
    <t>m3</t>
  </si>
  <si>
    <t>19</t>
  </si>
  <si>
    <t>KNR 4-04 1105/02  dopłata 19x</t>
  </si>
  <si>
    <t>Wywiezienie gruzu z terenu rozbiórki samochodem samowyładowczym na odległość do 1km przy ręcznym załadowaniu i mechanicznym wyładowaniu - nakłady uzupełniające za każdy dalszy rozpoczęty km odległości ponad 1km</t>
  </si>
  <si>
    <t>Kosztorys uproszczony</t>
  </si>
  <si>
    <t>Cena</t>
  </si>
  <si>
    <t>Wartość</t>
  </si>
  <si>
    <t>Naprawa elewacji (dziury po ptakach)</t>
  </si>
  <si>
    <t>Czyszczenie malowanie elewacji - ściana północna i zachodnia</t>
  </si>
  <si>
    <t>Razem</t>
  </si>
  <si>
    <t>Podatek VAT 23%</t>
  </si>
  <si>
    <t>Łącznie z VAT</t>
  </si>
  <si>
    <t>Cena jednostkowa netto</t>
  </si>
  <si>
    <t xml:space="preserve">Wartość netto </t>
  </si>
  <si>
    <t xml:space="preserve">1 Naprawa elewacji (dziury po ptakach) </t>
  </si>
  <si>
    <t>Wartość brutto</t>
  </si>
  <si>
    <t>I</t>
  </si>
  <si>
    <t>II</t>
  </si>
  <si>
    <t>III</t>
  </si>
  <si>
    <t>Usunięcie folii zabezpieczającej chodniki</t>
  </si>
  <si>
    <t xml:space="preserve">KNR 7-12 0101/03  </t>
  </si>
  <si>
    <t>Czyszczenie ręczne przez szczotkowanie konstrukcji stalowych szkieletowych od stanu wyjściowego powierzchni B do trzeciego stopnia czystości R=2</t>
  </si>
  <si>
    <t xml:space="preserve">KNR 7-12 0105/03  </t>
  </si>
  <si>
    <t>Odtłuszczanie konstrukcji stalowych szkieletowych</t>
  </si>
  <si>
    <t xml:space="preserve">KNR 7-12 0201/03  </t>
  </si>
  <si>
    <t>Malowanie pędzlem farbami olejnymi przeciwrdzewnymi do gruntowania konstrukcji stalowych szkieletowych</t>
  </si>
  <si>
    <t xml:space="preserve">KNR 7-12 0209/03  </t>
  </si>
  <si>
    <t>Malowanie pędzlem farbami nawierzchniowymi i emaliami olejnymi konstrukcji stalowych szkieletowych</t>
  </si>
  <si>
    <t xml:space="preserve">KNR 4-04 1101/03  </t>
  </si>
  <si>
    <t>Wywiezienie gruzu z terenu rozbiórki samochodem dostawczym na odległość 1km przy ręcznym załadowaniu i wyładowaniu</t>
  </si>
  <si>
    <t>KNR 4-04 1101/06  dopłata 19x</t>
  </si>
  <si>
    <t>Wywiezienie gruzu z terenu rozbiórki samochodem dostawczym na odległość 1km przy ręcznym załadowaniu i wyładowaniu - nakłady uzupełniające na każdy dalszy rozpoczęty km odległości ponad 1km samochodem dostawczym</t>
  </si>
  <si>
    <t>IV</t>
  </si>
  <si>
    <t>4 Konserwacja i remont ogrodzenia szkolnego – część południowa.</t>
  </si>
  <si>
    <t>2 Naprawa i konserwacja elewacji – ściana zachodnia</t>
  </si>
  <si>
    <t>3 Naprawa i konserwacja elewacji – ściana północna</t>
  </si>
  <si>
    <t>Załącznik do Formularza ofertowego</t>
  </si>
  <si>
    <t>Kalkulacja cenowa</t>
  </si>
  <si>
    <t xml:space="preserve">Całość brutto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</si>
</sst>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1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164" fontId="3" fillId="5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0" fontId="7" fillId="7" borderId="3" xfId="0" applyFont="1" applyFill="1" applyBorder="1" applyAlignment="1">
      <alignment horizontal="right" vertical="top"/>
    </xf>
    <xf numFmtId="0" fontId="0" fillId="7" borderId="3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center"/>
    </xf>
    <xf numFmtId="0" fontId="0" fillId="7" borderId="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10" fillId="7" borderId="1" xfId="0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right" vertical="center" wrapText="1"/>
    </xf>
    <xf numFmtId="0" fontId="10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right" vertical="center" wrapText="1"/>
    </xf>
    <xf numFmtId="0" fontId="0" fillId="7" borderId="7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right" vertical="top"/>
    </xf>
    <xf numFmtId="0" fontId="5" fillId="5" borderId="4" xfId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/>
    </xf>
    <xf numFmtId="0" fontId="8" fillId="7" borderId="5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left" vertical="center" wrapText="1"/>
    </xf>
    <xf numFmtId="0" fontId="8" fillId="7" borderId="6" xfId="1" applyFont="1" applyFill="1" applyBorder="1" applyAlignment="1">
      <alignment horizontal="right" vertical="center" wrapText="1"/>
    </xf>
    <xf numFmtId="0" fontId="8" fillId="7" borderId="7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left" vertical="center" wrapText="1"/>
    </xf>
    <xf numFmtId="0" fontId="5" fillId="5" borderId="6" xfId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9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9" workbookViewId="0">
      <selection activeCell="L53" sqref="L53"/>
    </sheetView>
  </sheetViews>
  <sheetFormatPr defaultColWidth="11.42578125" defaultRowHeight="12.75" customHeight="1" x14ac:dyDescent="0.2"/>
  <cols>
    <col min="1" max="1" width="5" style="11" customWidth="1"/>
    <col min="2" max="2" width="8.5703125" style="11" customWidth="1"/>
    <col min="3" max="4" width="2.85546875" style="11" customWidth="1"/>
    <col min="5" max="5" width="40.7109375" style="11" customWidth="1"/>
    <col min="6" max="6" width="5.7109375" style="11" customWidth="1"/>
    <col min="7" max="7" width="7.7109375" style="11" customWidth="1"/>
    <col min="8" max="8" width="7.85546875" style="27" customWidth="1"/>
    <col min="9" max="9" width="8.5703125" style="27" customWidth="1"/>
    <col min="10" max="10" width="13.7109375" style="27" customWidth="1"/>
    <col min="11" max="16384" width="11.42578125" style="11"/>
  </cols>
  <sheetData>
    <row r="1" spans="1:10" ht="12.75" customHeight="1" x14ac:dyDescent="0.2">
      <c r="H1" s="33" t="s">
        <v>104</v>
      </c>
      <c r="I1" s="33"/>
    </row>
    <row r="2" spans="1:10" ht="12.75" customHeight="1" x14ac:dyDescent="0.2">
      <c r="A2" s="72" t="s">
        <v>0</v>
      </c>
      <c r="B2" s="72"/>
      <c r="C2" s="72"/>
      <c r="D2" s="72"/>
      <c r="E2" s="72"/>
      <c r="F2" s="72"/>
      <c r="G2" s="72"/>
    </row>
    <row r="3" spans="1:10" ht="22.5" customHeight="1" x14ac:dyDescent="0.2">
      <c r="A3" s="73" t="s">
        <v>105</v>
      </c>
      <c r="B3" s="74"/>
      <c r="C3" s="74"/>
      <c r="D3" s="74"/>
      <c r="E3" s="74"/>
      <c r="F3" s="74"/>
      <c r="G3" s="74"/>
    </row>
    <row r="4" spans="1:10" x14ac:dyDescent="0.2">
      <c r="A4" s="75" t="s">
        <v>1</v>
      </c>
      <c r="B4" s="75"/>
      <c r="C4" s="75"/>
      <c r="D4" s="75"/>
      <c r="E4" s="75"/>
      <c r="F4" s="75"/>
      <c r="G4" s="75"/>
    </row>
    <row r="5" spans="1:10" s="62" customFormat="1" ht="45.75" customHeight="1" x14ac:dyDescent="0.2">
      <c r="A5" s="58" t="s">
        <v>2</v>
      </c>
      <c r="B5" s="58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9" t="s">
        <v>8</v>
      </c>
      <c r="H5" s="60" t="s">
        <v>80</v>
      </c>
      <c r="I5" s="60" t="s">
        <v>81</v>
      </c>
      <c r="J5" s="61" t="s">
        <v>83</v>
      </c>
    </row>
    <row r="6" spans="1:10" ht="12.75" customHeight="1" x14ac:dyDescent="0.2">
      <c r="A6" s="22" t="s">
        <v>9</v>
      </c>
      <c r="B6" s="22" t="s">
        <v>10</v>
      </c>
      <c r="C6" s="22" t="s">
        <v>11</v>
      </c>
      <c r="D6" s="22" t="s">
        <v>12</v>
      </c>
      <c r="E6" s="22" t="s">
        <v>13</v>
      </c>
      <c r="F6" s="22" t="s">
        <v>14</v>
      </c>
      <c r="G6" s="23" t="s">
        <v>15</v>
      </c>
      <c r="H6" s="28">
        <v>8</v>
      </c>
      <c r="I6" s="28"/>
      <c r="J6" s="28">
        <v>9</v>
      </c>
    </row>
    <row r="7" spans="1:10" x14ac:dyDescent="0.2">
      <c r="A7" s="38" t="s">
        <v>84</v>
      </c>
      <c r="B7" s="24"/>
      <c r="C7" s="24"/>
      <c r="D7" s="24"/>
      <c r="E7" s="25" t="s">
        <v>82</v>
      </c>
      <c r="F7" s="24"/>
      <c r="G7" s="26"/>
      <c r="H7" s="29"/>
      <c r="I7" s="29">
        <f>I8+I9+I10</f>
        <v>0</v>
      </c>
      <c r="J7" s="48">
        <f>J8+J9+J10</f>
        <v>0</v>
      </c>
    </row>
    <row r="8" spans="1:10" ht="22.5" x14ac:dyDescent="0.2">
      <c r="A8" s="8" t="s">
        <v>9</v>
      </c>
      <c r="B8" s="8" t="s">
        <v>17</v>
      </c>
      <c r="C8" s="8"/>
      <c r="D8" s="8"/>
      <c r="E8" s="9" t="s">
        <v>18</v>
      </c>
      <c r="F8" s="8" t="s">
        <v>19</v>
      </c>
      <c r="G8" s="21">
        <v>1</v>
      </c>
      <c r="H8" s="30">
        <v>0</v>
      </c>
      <c r="I8" s="30">
        <f>G8*H8</f>
        <v>0</v>
      </c>
      <c r="J8" s="30">
        <f>I8*1.23</f>
        <v>0</v>
      </c>
    </row>
    <row r="9" spans="1:10" ht="45" x14ac:dyDescent="0.2">
      <c r="A9" s="8" t="s">
        <v>10</v>
      </c>
      <c r="B9" s="8" t="s">
        <v>20</v>
      </c>
      <c r="C9" s="8"/>
      <c r="D9" s="8"/>
      <c r="E9" s="9" t="s">
        <v>21</v>
      </c>
      <c r="F9" s="8" t="s">
        <v>22</v>
      </c>
      <c r="G9" s="21">
        <v>2</v>
      </c>
      <c r="H9" s="30">
        <v>0</v>
      </c>
      <c r="I9" s="30">
        <f t="shared" ref="I9:I10" si="0">G9*H9</f>
        <v>0</v>
      </c>
      <c r="J9" s="30">
        <f t="shared" ref="J9:J10" si="1">I9*1.23</f>
        <v>0</v>
      </c>
    </row>
    <row r="10" spans="1:10" ht="33.75" x14ac:dyDescent="0.2">
      <c r="A10" s="8" t="s">
        <v>11</v>
      </c>
      <c r="B10" s="8" t="s">
        <v>23</v>
      </c>
      <c r="C10" s="8"/>
      <c r="D10" s="8"/>
      <c r="E10" s="9" t="s">
        <v>24</v>
      </c>
      <c r="F10" s="8" t="s">
        <v>25</v>
      </c>
      <c r="G10" s="21">
        <v>7</v>
      </c>
      <c r="H10" s="30">
        <v>0</v>
      </c>
      <c r="I10" s="30">
        <f t="shared" si="0"/>
        <v>0</v>
      </c>
      <c r="J10" s="30">
        <f t="shared" si="1"/>
        <v>0</v>
      </c>
    </row>
    <row r="11" spans="1:10" ht="22.5" x14ac:dyDescent="0.2">
      <c r="A11" s="39" t="s">
        <v>85</v>
      </c>
      <c r="B11" s="24"/>
      <c r="C11" s="24"/>
      <c r="D11" s="24"/>
      <c r="E11" s="34" t="s">
        <v>102</v>
      </c>
      <c r="F11" s="24"/>
      <c r="G11" s="26"/>
      <c r="H11" s="31"/>
      <c r="I11" s="31">
        <f>I12+I13+I14+I15+I16+I17+I18+I19+I20+I21+I22+I23+I24+I25+I26</f>
        <v>0</v>
      </c>
      <c r="J11" s="47">
        <f>J12+J13+J14+J15+J16+J17+J18+J19+J20+J21+J22+J23+J24+J25+J26</f>
        <v>0</v>
      </c>
    </row>
    <row r="12" spans="1:10" ht="22.5" x14ac:dyDescent="0.2">
      <c r="A12" s="35" t="s">
        <v>12</v>
      </c>
      <c r="B12" s="35" t="s">
        <v>27</v>
      </c>
      <c r="C12" s="35"/>
      <c r="D12" s="35"/>
      <c r="E12" s="36" t="s">
        <v>28</v>
      </c>
      <c r="F12" s="35" t="s">
        <v>25</v>
      </c>
      <c r="G12" s="37">
        <v>199.601</v>
      </c>
      <c r="H12" s="30">
        <v>0</v>
      </c>
      <c r="I12" s="30">
        <f>G12*H12</f>
        <v>0</v>
      </c>
      <c r="J12" s="30">
        <f>I12*1.23</f>
        <v>0</v>
      </c>
    </row>
    <row r="13" spans="1:10" ht="22.5" x14ac:dyDescent="0.2">
      <c r="A13" s="35" t="s">
        <v>13</v>
      </c>
      <c r="B13" s="35" t="s">
        <v>29</v>
      </c>
      <c r="C13" s="35"/>
      <c r="D13" s="35"/>
      <c r="E13" s="36" t="s">
        <v>30</v>
      </c>
      <c r="F13" s="35" t="s">
        <v>25</v>
      </c>
      <c r="G13" s="37">
        <v>199.601</v>
      </c>
      <c r="H13" s="30">
        <v>0</v>
      </c>
      <c r="I13" s="30">
        <f t="shared" ref="I13:I52" si="2">G13*H13</f>
        <v>0</v>
      </c>
      <c r="J13" s="30">
        <f t="shared" ref="J13:J26" si="3">I13*1.23</f>
        <v>0</v>
      </c>
    </row>
    <row r="14" spans="1:10" ht="22.5" x14ac:dyDescent="0.2">
      <c r="A14" s="35" t="s">
        <v>14</v>
      </c>
      <c r="B14" s="35" t="s">
        <v>33</v>
      </c>
      <c r="C14" s="35"/>
      <c r="D14" s="35"/>
      <c r="E14" s="36" t="s">
        <v>34</v>
      </c>
      <c r="F14" s="35" t="s">
        <v>25</v>
      </c>
      <c r="G14" s="37">
        <v>199.601</v>
      </c>
      <c r="H14" s="30">
        <v>0</v>
      </c>
      <c r="I14" s="30">
        <f t="shared" si="2"/>
        <v>0</v>
      </c>
      <c r="J14" s="30">
        <f t="shared" si="3"/>
        <v>0</v>
      </c>
    </row>
    <row r="15" spans="1:10" ht="33.75" x14ac:dyDescent="0.2">
      <c r="A15" s="35" t="s">
        <v>15</v>
      </c>
      <c r="B15" s="35" t="s">
        <v>36</v>
      </c>
      <c r="C15" s="35"/>
      <c r="D15" s="35"/>
      <c r="E15" s="36" t="s">
        <v>37</v>
      </c>
      <c r="F15" s="35" t="s">
        <v>38</v>
      </c>
      <c r="G15" s="37">
        <v>273.45999999999998</v>
      </c>
      <c r="H15" s="30">
        <v>0</v>
      </c>
      <c r="I15" s="30">
        <f t="shared" si="2"/>
        <v>0</v>
      </c>
      <c r="J15" s="30">
        <f t="shared" si="3"/>
        <v>0</v>
      </c>
    </row>
    <row r="16" spans="1:10" ht="22.5" x14ac:dyDescent="0.2">
      <c r="A16" s="35" t="s">
        <v>35</v>
      </c>
      <c r="B16" s="35" t="s">
        <v>40</v>
      </c>
      <c r="C16" s="35"/>
      <c r="D16" s="35"/>
      <c r="E16" s="36" t="s">
        <v>41</v>
      </c>
      <c r="F16" s="35" t="s">
        <v>25</v>
      </c>
      <c r="G16" s="37">
        <v>18.233000000000001</v>
      </c>
      <c r="H16" s="30">
        <v>0</v>
      </c>
      <c r="I16" s="30">
        <f t="shared" si="2"/>
        <v>0</v>
      </c>
      <c r="J16" s="30">
        <f t="shared" si="3"/>
        <v>0</v>
      </c>
    </row>
    <row r="17" spans="1:10" ht="22.5" x14ac:dyDescent="0.2">
      <c r="A17" s="35" t="s">
        <v>39</v>
      </c>
      <c r="B17" s="35" t="s">
        <v>40</v>
      </c>
      <c r="C17" s="35"/>
      <c r="D17" s="35"/>
      <c r="E17" s="36" t="s">
        <v>43</v>
      </c>
      <c r="F17" s="35" t="s">
        <v>25</v>
      </c>
      <c r="G17" s="37">
        <v>24</v>
      </c>
      <c r="H17" s="30">
        <v>0</v>
      </c>
      <c r="I17" s="30">
        <f t="shared" si="2"/>
        <v>0</v>
      </c>
      <c r="J17" s="30">
        <f t="shared" si="3"/>
        <v>0</v>
      </c>
    </row>
    <row r="18" spans="1:10" ht="22.5" x14ac:dyDescent="0.2">
      <c r="A18" s="35" t="s">
        <v>42</v>
      </c>
      <c r="B18" s="35" t="s">
        <v>45</v>
      </c>
      <c r="C18" s="35"/>
      <c r="D18" s="35"/>
      <c r="E18" s="36" t="s">
        <v>46</v>
      </c>
      <c r="F18" s="35" t="s">
        <v>25</v>
      </c>
      <c r="G18" s="37">
        <v>188.71199999999999</v>
      </c>
      <c r="H18" s="30">
        <v>0</v>
      </c>
      <c r="I18" s="30">
        <f t="shared" si="2"/>
        <v>0</v>
      </c>
      <c r="J18" s="30">
        <f t="shared" si="3"/>
        <v>0</v>
      </c>
    </row>
    <row r="19" spans="1:10" ht="45" x14ac:dyDescent="0.2">
      <c r="A19" s="35" t="s">
        <v>44</v>
      </c>
      <c r="B19" s="35" t="s">
        <v>48</v>
      </c>
      <c r="C19" s="35"/>
      <c r="D19" s="35"/>
      <c r="E19" s="36" t="s">
        <v>49</v>
      </c>
      <c r="F19" s="35" t="s">
        <v>25</v>
      </c>
      <c r="G19" s="37">
        <v>188.71199999999999</v>
      </c>
      <c r="H19" s="30">
        <v>0</v>
      </c>
      <c r="I19" s="30">
        <f t="shared" si="2"/>
        <v>0</v>
      </c>
      <c r="J19" s="30">
        <f t="shared" si="3"/>
        <v>0</v>
      </c>
    </row>
    <row r="20" spans="1:10" ht="56.25" x14ac:dyDescent="0.2">
      <c r="A20" s="35" t="s">
        <v>47</v>
      </c>
      <c r="B20" s="35" t="s">
        <v>51</v>
      </c>
      <c r="C20" s="35"/>
      <c r="D20" s="35"/>
      <c r="E20" s="36" t="s">
        <v>52</v>
      </c>
      <c r="F20" s="35" t="s">
        <v>25</v>
      </c>
      <c r="G20" s="37">
        <v>25</v>
      </c>
      <c r="H20" s="30">
        <v>0</v>
      </c>
      <c r="I20" s="30">
        <f t="shared" si="2"/>
        <v>0</v>
      </c>
      <c r="J20" s="30">
        <f t="shared" si="3"/>
        <v>0</v>
      </c>
    </row>
    <row r="21" spans="1:10" ht="45" x14ac:dyDescent="0.2">
      <c r="A21" s="35" t="s">
        <v>50</v>
      </c>
      <c r="B21" s="35" t="s">
        <v>54</v>
      </c>
      <c r="C21" s="35"/>
      <c r="D21" s="35"/>
      <c r="E21" s="36" t="s">
        <v>55</v>
      </c>
      <c r="F21" s="35" t="s">
        <v>25</v>
      </c>
      <c r="G21" s="37">
        <v>188.71199999999999</v>
      </c>
      <c r="H21" s="30">
        <v>0</v>
      </c>
      <c r="I21" s="30">
        <f t="shared" si="2"/>
        <v>0</v>
      </c>
      <c r="J21" s="30">
        <f t="shared" si="3"/>
        <v>0</v>
      </c>
    </row>
    <row r="22" spans="1:10" ht="45" x14ac:dyDescent="0.2">
      <c r="A22" s="35" t="s">
        <v>53</v>
      </c>
      <c r="B22" s="35" t="s">
        <v>57</v>
      </c>
      <c r="C22" s="35"/>
      <c r="D22" s="35"/>
      <c r="E22" s="36" t="s">
        <v>58</v>
      </c>
      <c r="F22" s="35" t="s">
        <v>25</v>
      </c>
      <c r="G22" s="37">
        <v>188.71199999999999</v>
      </c>
      <c r="H22" s="30">
        <v>0</v>
      </c>
      <c r="I22" s="30">
        <f t="shared" si="2"/>
        <v>0</v>
      </c>
      <c r="J22" s="30">
        <f t="shared" si="3"/>
        <v>0</v>
      </c>
    </row>
    <row r="23" spans="1:10" ht="22.5" x14ac:dyDescent="0.2">
      <c r="A23" s="35" t="s">
        <v>56</v>
      </c>
      <c r="B23" s="35" t="s">
        <v>60</v>
      </c>
      <c r="C23" s="35"/>
      <c r="D23" s="35"/>
      <c r="E23" s="36" t="s">
        <v>61</v>
      </c>
      <c r="F23" s="35" t="s">
        <v>25</v>
      </c>
      <c r="G23" s="37">
        <v>42.232999999999997</v>
      </c>
      <c r="H23" s="30">
        <v>0</v>
      </c>
      <c r="I23" s="30">
        <f t="shared" si="2"/>
        <v>0</v>
      </c>
      <c r="J23" s="30">
        <f t="shared" si="3"/>
        <v>0</v>
      </c>
    </row>
    <row r="24" spans="1:10" ht="33.75" x14ac:dyDescent="0.2">
      <c r="A24" s="35" t="s">
        <v>59</v>
      </c>
      <c r="B24" s="35" t="s">
        <v>23</v>
      </c>
      <c r="C24" s="35"/>
      <c r="D24" s="35"/>
      <c r="E24" s="36" t="s">
        <v>63</v>
      </c>
      <c r="F24" s="35" t="s">
        <v>64</v>
      </c>
      <c r="G24" s="37">
        <v>1</v>
      </c>
      <c r="H24" s="30">
        <v>0</v>
      </c>
      <c r="I24" s="30">
        <f t="shared" si="2"/>
        <v>0</v>
      </c>
      <c r="J24" s="30">
        <f t="shared" si="3"/>
        <v>0</v>
      </c>
    </row>
    <row r="25" spans="1:10" ht="33.75" x14ac:dyDescent="0.2">
      <c r="A25" s="35" t="s">
        <v>62</v>
      </c>
      <c r="B25" s="35" t="s">
        <v>66</v>
      </c>
      <c r="C25" s="35"/>
      <c r="D25" s="35"/>
      <c r="E25" s="36" t="s">
        <v>67</v>
      </c>
      <c r="F25" s="35" t="s">
        <v>68</v>
      </c>
      <c r="G25" s="37">
        <v>1</v>
      </c>
      <c r="H25" s="30">
        <v>0</v>
      </c>
      <c r="I25" s="30">
        <f t="shared" si="2"/>
        <v>0</v>
      </c>
      <c r="J25" s="30">
        <f t="shared" si="3"/>
        <v>0</v>
      </c>
    </row>
    <row r="26" spans="1:10" ht="56.25" x14ac:dyDescent="0.2">
      <c r="A26" s="35" t="s">
        <v>65</v>
      </c>
      <c r="B26" s="35" t="s">
        <v>70</v>
      </c>
      <c r="C26" s="35"/>
      <c r="D26" s="35"/>
      <c r="E26" s="36" t="s">
        <v>71</v>
      </c>
      <c r="F26" s="35" t="s">
        <v>68</v>
      </c>
      <c r="G26" s="37">
        <v>1</v>
      </c>
      <c r="H26" s="30">
        <v>0</v>
      </c>
      <c r="I26" s="30">
        <f t="shared" si="2"/>
        <v>0</v>
      </c>
      <c r="J26" s="30">
        <f t="shared" si="3"/>
        <v>0</v>
      </c>
    </row>
    <row r="27" spans="1:10" ht="22.5" x14ac:dyDescent="0.2">
      <c r="A27" s="43" t="s">
        <v>86</v>
      </c>
      <c r="B27" s="44"/>
      <c r="C27" s="44"/>
      <c r="D27" s="44"/>
      <c r="E27" s="34" t="s">
        <v>103</v>
      </c>
      <c r="F27" s="44"/>
      <c r="G27" s="45"/>
      <c r="H27" s="46"/>
      <c r="I27" s="31">
        <f>I28+I29+I30+I31+I32+I33+I34+I35+I36+I37+I38+I39+I40+I41+I42+I43</f>
        <v>0</v>
      </c>
      <c r="J27" s="47">
        <f>J28+J29+J30+J31+J32+J33+J34+J35+J36+J37+J38+J39+J40+J41+J42+J43</f>
        <v>0</v>
      </c>
    </row>
    <row r="28" spans="1:10" ht="22.5" x14ac:dyDescent="0.2">
      <c r="A28" s="40" t="s">
        <v>9</v>
      </c>
      <c r="B28" s="40" t="s">
        <v>27</v>
      </c>
      <c r="C28" s="40"/>
      <c r="D28" s="40"/>
      <c r="E28" s="41" t="s">
        <v>28</v>
      </c>
      <c r="F28" s="40" t="s">
        <v>25</v>
      </c>
      <c r="G28" s="42">
        <v>431.79</v>
      </c>
      <c r="H28" s="32">
        <v>0</v>
      </c>
      <c r="I28" s="30">
        <f t="shared" si="2"/>
        <v>0</v>
      </c>
      <c r="J28" s="30">
        <f>I28*1.23</f>
        <v>0</v>
      </c>
    </row>
    <row r="29" spans="1:10" ht="22.5" x14ac:dyDescent="0.2">
      <c r="A29" s="40" t="s">
        <v>10</v>
      </c>
      <c r="B29" s="40" t="s">
        <v>29</v>
      </c>
      <c r="C29" s="40"/>
      <c r="D29" s="40"/>
      <c r="E29" s="41" t="s">
        <v>30</v>
      </c>
      <c r="F29" s="40" t="s">
        <v>25</v>
      </c>
      <c r="G29" s="42">
        <v>431.79</v>
      </c>
      <c r="H29" s="32">
        <v>0</v>
      </c>
      <c r="I29" s="30">
        <f t="shared" si="2"/>
        <v>0</v>
      </c>
      <c r="J29" s="30">
        <f t="shared" ref="J29:J52" si="4">I29*1.23</f>
        <v>0</v>
      </c>
    </row>
    <row r="30" spans="1:10" ht="45" x14ac:dyDescent="0.2">
      <c r="A30" s="40" t="s">
        <v>11</v>
      </c>
      <c r="B30" s="40" t="s">
        <v>31</v>
      </c>
      <c r="C30" s="40"/>
      <c r="D30" s="40"/>
      <c r="E30" s="41" t="s">
        <v>32</v>
      </c>
      <c r="F30" s="40" t="s">
        <v>25</v>
      </c>
      <c r="G30" s="42">
        <v>10</v>
      </c>
      <c r="H30" s="32">
        <v>0</v>
      </c>
      <c r="I30" s="30">
        <f t="shared" si="2"/>
        <v>0</v>
      </c>
      <c r="J30" s="30">
        <f t="shared" si="4"/>
        <v>0</v>
      </c>
    </row>
    <row r="31" spans="1:10" ht="22.5" x14ac:dyDescent="0.2">
      <c r="A31" s="40" t="s">
        <v>12</v>
      </c>
      <c r="B31" s="40" t="s">
        <v>33</v>
      </c>
      <c r="C31" s="40"/>
      <c r="D31" s="40"/>
      <c r="E31" s="41" t="s">
        <v>34</v>
      </c>
      <c r="F31" s="40" t="s">
        <v>25</v>
      </c>
      <c r="G31" s="42">
        <v>431.79</v>
      </c>
      <c r="H31" s="32">
        <v>0</v>
      </c>
      <c r="I31" s="30">
        <f t="shared" si="2"/>
        <v>0</v>
      </c>
      <c r="J31" s="30">
        <f t="shared" si="4"/>
        <v>0</v>
      </c>
    </row>
    <row r="32" spans="1:10" ht="33.75" x14ac:dyDescent="0.2">
      <c r="A32" s="40" t="s">
        <v>13</v>
      </c>
      <c r="B32" s="40" t="s">
        <v>36</v>
      </c>
      <c r="C32" s="40"/>
      <c r="D32" s="40"/>
      <c r="E32" s="41" t="s">
        <v>37</v>
      </c>
      <c r="F32" s="40" t="s">
        <v>38</v>
      </c>
      <c r="G32" s="49">
        <v>524.60199999999998</v>
      </c>
      <c r="H32" s="30">
        <v>0</v>
      </c>
      <c r="I32" s="30">
        <f t="shared" si="2"/>
        <v>0</v>
      </c>
      <c r="J32" s="30">
        <f t="shared" si="4"/>
        <v>0</v>
      </c>
    </row>
    <row r="33" spans="1:10" ht="22.5" x14ac:dyDescent="0.2">
      <c r="A33" s="40" t="s">
        <v>14</v>
      </c>
      <c r="B33" s="40" t="s">
        <v>40</v>
      </c>
      <c r="C33" s="40"/>
      <c r="D33" s="40"/>
      <c r="E33" s="41" t="s">
        <v>41</v>
      </c>
      <c r="F33" s="40" t="s">
        <v>25</v>
      </c>
      <c r="G33" s="42">
        <v>80.572999999999993</v>
      </c>
      <c r="H33" s="32">
        <v>0</v>
      </c>
      <c r="I33" s="30">
        <f t="shared" si="2"/>
        <v>0</v>
      </c>
      <c r="J33" s="30">
        <f t="shared" si="4"/>
        <v>0</v>
      </c>
    </row>
    <row r="34" spans="1:10" ht="22.5" x14ac:dyDescent="0.2">
      <c r="A34" s="40" t="s">
        <v>15</v>
      </c>
      <c r="B34" s="40" t="s">
        <v>40</v>
      </c>
      <c r="C34" s="40"/>
      <c r="D34" s="40"/>
      <c r="E34" s="41" t="s">
        <v>43</v>
      </c>
      <c r="F34" s="40" t="s">
        <v>25</v>
      </c>
      <c r="G34" s="42">
        <v>60</v>
      </c>
      <c r="H34" s="32">
        <v>0</v>
      </c>
      <c r="I34" s="30">
        <f t="shared" si="2"/>
        <v>0</v>
      </c>
      <c r="J34" s="30">
        <f t="shared" si="4"/>
        <v>0</v>
      </c>
    </row>
    <row r="35" spans="1:10" ht="22.5" x14ac:dyDescent="0.2">
      <c r="A35" s="40" t="s">
        <v>35</v>
      </c>
      <c r="B35" s="40" t="s">
        <v>45</v>
      </c>
      <c r="C35" s="40"/>
      <c r="D35" s="40"/>
      <c r="E35" s="41" t="s">
        <v>46</v>
      </c>
      <c r="F35" s="40" t="s">
        <v>25</v>
      </c>
      <c r="G35" s="42">
        <v>385.36799999999999</v>
      </c>
      <c r="H35" s="32">
        <v>0</v>
      </c>
      <c r="I35" s="30">
        <f t="shared" si="2"/>
        <v>0</v>
      </c>
      <c r="J35" s="30">
        <f t="shared" si="4"/>
        <v>0</v>
      </c>
    </row>
    <row r="36" spans="1:10" ht="45" x14ac:dyDescent="0.2">
      <c r="A36" s="40" t="s">
        <v>39</v>
      </c>
      <c r="B36" s="40" t="s">
        <v>48</v>
      </c>
      <c r="C36" s="40"/>
      <c r="D36" s="40"/>
      <c r="E36" s="41" t="s">
        <v>49</v>
      </c>
      <c r="F36" s="40" t="s">
        <v>25</v>
      </c>
      <c r="G36" s="42">
        <v>385.36799999999999</v>
      </c>
      <c r="H36" s="32">
        <v>0</v>
      </c>
      <c r="I36" s="30">
        <f t="shared" si="2"/>
        <v>0</v>
      </c>
      <c r="J36" s="30">
        <f t="shared" si="4"/>
        <v>0</v>
      </c>
    </row>
    <row r="37" spans="1:10" ht="56.25" x14ac:dyDescent="0.2">
      <c r="A37" s="40" t="s">
        <v>42</v>
      </c>
      <c r="B37" s="40" t="s">
        <v>51</v>
      </c>
      <c r="C37" s="40"/>
      <c r="D37" s="40"/>
      <c r="E37" s="41" t="s">
        <v>52</v>
      </c>
      <c r="F37" s="40" t="s">
        <v>25</v>
      </c>
      <c r="G37" s="42">
        <v>55</v>
      </c>
      <c r="H37" s="32">
        <v>0</v>
      </c>
      <c r="I37" s="30">
        <f t="shared" si="2"/>
        <v>0</v>
      </c>
      <c r="J37" s="30">
        <f t="shared" si="4"/>
        <v>0</v>
      </c>
    </row>
    <row r="38" spans="1:10" ht="45" x14ac:dyDescent="0.2">
      <c r="A38" s="40" t="s">
        <v>44</v>
      </c>
      <c r="B38" s="40" t="s">
        <v>54</v>
      </c>
      <c r="C38" s="40"/>
      <c r="D38" s="40"/>
      <c r="E38" s="41" t="s">
        <v>55</v>
      </c>
      <c r="F38" s="40" t="s">
        <v>25</v>
      </c>
      <c r="G38" s="42">
        <v>385.36799999999999</v>
      </c>
      <c r="H38" s="32">
        <v>0</v>
      </c>
      <c r="I38" s="30">
        <f t="shared" si="2"/>
        <v>0</v>
      </c>
      <c r="J38" s="30">
        <f t="shared" si="4"/>
        <v>0</v>
      </c>
    </row>
    <row r="39" spans="1:10" ht="45" x14ac:dyDescent="0.2">
      <c r="A39" s="40" t="s">
        <v>47</v>
      </c>
      <c r="B39" s="40" t="s">
        <v>57</v>
      </c>
      <c r="C39" s="40"/>
      <c r="D39" s="40"/>
      <c r="E39" s="41" t="s">
        <v>58</v>
      </c>
      <c r="F39" s="40" t="s">
        <v>25</v>
      </c>
      <c r="G39" s="42">
        <v>385.36799999999999</v>
      </c>
      <c r="H39" s="32">
        <v>0</v>
      </c>
      <c r="I39" s="30">
        <f t="shared" si="2"/>
        <v>0</v>
      </c>
      <c r="J39" s="30">
        <f t="shared" si="4"/>
        <v>0</v>
      </c>
    </row>
    <row r="40" spans="1:10" ht="22.5" x14ac:dyDescent="0.2">
      <c r="A40" s="40" t="s">
        <v>50</v>
      </c>
      <c r="B40" s="40" t="s">
        <v>60</v>
      </c>
      <c r="C40" s="40"/>
      <c r="D40" s="40"/>
      <c r="E40" s="41" t="s">
        <v>61</v>
      </c>
      <c r="F40" s="40" t="s">
        <v>25</v>
      </c>
      <c r="G40" s="42">
        <v>140.57300000000001</v>
      </c>
      <c r="H40" s="32">
        <v>0</v>
      </c>
      <c r="I40" s="30">
        <f t="shared" si="2"/>
        <v>0</v>
      </c>
      <c r="J40" s="30">
        <f t="shared" si="4"/>
        <v>0</v>
      </c>
    </row>
    <row r="41" spans="1:10" ht="33.75" x14ac:dyDescent="0.2">
      <c r="A41" s="40" t="s">
        <v>53</v>
      </c>
      <c r="B41" s="40" t="s">
        <v>23</v>
      </c>
      <c r="C41" s="40"/>
      <c r="D41" s="40"/>
      <c r="E41" s="41" t="s">
        <v>63</v>
      </c>
      <c r="F41" s="40" t="s">
        <v>64</v>
      </c>
      <c r="G41" s="42">
        <v>1</v>
      </c>
      <c r="H41" s="32">
        <v>0</v>
      </c>
      <c r="I41" s="30">
        <f t="shared" si="2"/>
        <v>0</v>
      </c>
      <c r="J41" s="30">
        <f t="shared" si="4"/>
        <v>0</v>
      </c>
    </row>
    <row r="42" spans="1:10" ht="33.75" x14ac:dyDescent="0.2">
      <c r="A42" s="40" t="s">
        <v>56</v>
      </c>
      <c r="B42" s="40" t="s">
        <v>66</v>
      </c>
      <c r="C42" s="40"/>
      <c r="D42" s="40"/>
      <c r="E42" s="41" t="s">
        <v>67</v>
      </c>
      <c r="F42" s="40" t="s">
        <v>68</v>
      </c>
      <c r="G42" s="42">
        <v>1.5</v>
      </c>
      <c r="H42" s="32">
        <v>0</v>
      </c>
      <c r="I42" s="30">
        <f t="shared" si="2"/>
        <v>0</v>
      </c>
      <c r="J42" s="30">
        <f t="shared" si="4"/>
        <v>0</v>
      </c>
    </row>
    <row r="43" spans="1:10" ht="56.25" x14ac:dyDescent="0.2">
      <c r="A43" s="40" t="s">
        <v>59</v>
      </c>
      <c r="B43" s="40" t="s">
        <v>70</v>
      </c>
      <c r="C43" s="40"/>
      <c r="D43" s="40"/>
      <c r="E43" s="41" t="s">
        <v>71</v>
      </c>
      <c r="F43" s="40" t="s">
        <v>68</v>
      </c>
      <c r="G43" s="42">
        <v>1.5</v>
      </c>
      <c r="H43" s="32">
        <v>0</v>
      </c>
      <c r="I43" s="30">
        <f t="shared" si="2"/>
        <v>0</v>
      </c>
      <c r="J43" s="30">
        <f t="shared" si="4"/>
        <v>0</v>
      </c>
    </row>
    <row r="44" spans="1:10" s="53" customFormat="1" ht="25.5" x14ac:dyDescent="0.2">
      <c r="A44" s="54" t="s">
        <v>100</v>
      </c>
      <c r="B44" s="54"/>
      <c r="C44" s="54"/>
      <c r="D44" s="54"/>
      <c r="E44" s="55" t="s">
        <v>101</v>
      </c>
      <c r="F44" s="54"/>
      <c r="G44" s="56"/>
      <c r="H44" s="57"/>
      <c r="I44" s="47">
        <f>I45+I46+I47+I48+I49+I50+I51+I52</f>
        <v>0</v>
      </c>
      <c r="J44" s="47">
        <f>J45+J46+J47+J48+J49+J50+J51+J52</f>
        <v>0</v>
      </c>
    </row>
    <row r="45" spans="1:10" ht="22.5" x14ac:dyDescent="0.2">
      <c r="A45" s="50" t="s">
        <v>9</v>
      </c>
      <c r="B45" s="50" t="s">
        <v>40</v>
      </c>
      <c r="C45" s="50"/>
      <c r="D45" s="50"/>
      <c r="E45" s="51" t="s">
        <v>43</v>
      </c>
      <c r="F45" s="50" t="s">
        <v>25</v>
      </c>
      <c r="G45" s="52">
        <v>32</v>
      </c>
      <c r="H45" s="32">
        <v>0</v>
      </c>
      <c r="I45" s="30">
        <f t="shared" si="2"/>
        <v>0</v>
      </c>
      <c r="J45" s="30">
        <f t="shared" si="4"/>
        <v>0</v>
      </c>
    </row>
    <row r="46" spans="1:10" ht="22.5" x14ac:dyDescent="0.2">
      <c r="A46" s="50" t="s">
        <v>10</v>
      </c>
      <c r="B46" s="50" t="s">
        <v>60</v>
      </c>
      <c r="C46" s="50"/>
      <c r="D46" s="50"/>
      <c r="E46" s="51" t="s">
        <v>87</v>
      </c>
      <c r="F46" s="50" t="s">
        <v>25</v>
      </c>
      <c r="G46" s="52">
        <v>32</v>
      </c>
      <c r="H46" s="32">
        <v>0</v>
      </c>
      <c r="I46" s="30">
        <f t="shared" si="2"/>
        <v>0</v>
      </c>
      <c r="J46" s="30">
        <f t="shared" si="4"/>
        <v>0</v>
      </c>
    </row>
    <row r="47" spans="1:10" ht="33.75" x14ac:dyDescent="0.2">
      <c r="A47" s="50" t="s">
        <v>11</v>
      </c>
      <c r="B47" s="50" t="s">
        <v>88</v>
      </c>
      <c r="C47" s="50"/>
      <c r="D47" s="50"/>
      <c r="E47" s="51" t="s">
        <v>89</v>
      </c>
      <c r="F47" s="50" t="s">
        <v>25</v>
      </c>
      <c r="G47" s="52">
        <v>20.8</v>
      </c>
      <c r="H47" s="32">
        <v>0</v>
      </c>
      <c r="I47" s="30">
        <f t="shared" si="2"/>
        <v>0</v>
      </c>
      <c r="J47" s="30">
        <f t="shared" si="4"/>
        <v>0</v>
      </c>
    </row>
    <row r="48" spans="1:10" ht="22.5" x14ac:dyDescent="0.2">
      <c r="A48" s="50" t="s">
        <v>12</v>
      </c>
      <c r="B48" s="50" t="s">
        <v>90</v>
      </c>
      <c r="C48" s="50"/>
      <c r="D48" s="50"/>
      <c r="E48" s="51" t="s">
        <v>91</v>
      </c>
      <c r="F48" s="50" t="s">
        <v>25</v>
      </c>
      <c r="G48" s="52">
        <v>20.8</v>
      </c>
      <c r="H48" s="32">
        <v>0</v>
      </c>
      <c r="I48" s="30">
        <f t="shared" si="2"/>
        <v>0</v>
      </c>
      <c r="J48" s="30">
        <f t="shared" si="4"/>
        <v>0</v>
      </c>
    </row>
    <row r="49" spans="1:10" ht="33.75" x14ac:dyDescent="0.2">
      <c r="A49" s="50" t="s">
        <v>13</v>
      </c>
      <c r="B49" s="50" t="s">
        <v>92</v>
      </c>
      <c r="C49" s="50"/>
      <c r="D49" s="50"/>
      <c r="E49" s="51" t="s">
        <v>93</v>
      </c>
      <c r="F49" s="50" t="s">
        <v>25</v>
      </c>
      <c r="G49" s="52">
        <v>20.8</v>
      </c>
      <c r="H49" s="32">
        <v>0</v>
      </c>
      <c r="I49" s="30">
        <f t="shared" si="2"/>
        <v>0</v>
      </c>
      <c r="J49" s="30">
        <f t="shared" si="4"/>
        <v>0</v>
      </c>
    </row>
    <row r="50" spans="1:10" ht="22.5" x14ac:dyDescent="0.2">
      <c r="A50" s="50" t="s">
        <v>14</v>
      </c>
      <c r="B50" s="50" t="s">
        <v>94</v>
      </c>
      <c r="C50" s="50"/>
      <c r="D50" s="50"/>
      <c r="E50" s="51" t="s">
        <v>95</v>
      </c>
      <c r="F50" s="50" t="s">
        <v>25</v>
      </c>
      <c r="G50" s="52">
        <v>20.8</v>
      </c>
      <c r="H50" s="32">
        <v>0</v>
      </c>
      <c r="I50" s="30">
        <f t="shared" si="2"/>
        <v>0</v>
      </c>
      <c r="J50" s="30">
        <f t="shared" si="4"/>
        <v>0</v>
      </c>
    </row>
    <row r="51" spans="1:10" ht="33.75" x14ac:dyDescent="0.2">
      <c r="A51" s="50" t="s">
        <v>15</v>
      </c>
      <c r="B51" s="50" t="s">
        <v>96</v>
      </c>
      <c r="C51" s="50"/>
      <c r="D51" s="50"/>
      <c r="E51" s="51" t="s">
        <v>97</v>
      </c>
      <c r="F51" s="50" t="s">
        <v>68</v>
      </c>
      <c r="G51" s="52">
        <v>0.2</v>
      </c>
      <c r="H51" s="32">
        <v>0</v>
      </c>
      <c r="I51" s="30">
        <f t="shared" si="2"/>
        <v>0</v>
      </c>
      <c r="J51" s="30">
        <f t="shared" si="4"/>
        <v>0</v>
      </c>
    </row>
    <row r="52" spans="1:10" ht="56.25" x14ac:dyDescent="0.2">
      <c r="A52" s="63" t="s">
        <v>35</v>
      </c>
      <c r="B52" s="63" t="s">
        <v>98</v>
      </c>
      <c r="C52" s="63"/>
      <c r="D52" s="63"/>
      <c r="E52" s="64" t="s">
        <v>99</v>
      </c>
      <c r="F52" s="63" t="s">
        <v>68</v>
      </c>
      <c r="G52" s="65">
        <v>0.2</v>
      </c>
      <c r="H52" s="32">
        <v>0</v>
      </c>
      <c r="I52" s="32">
        <f t="shared" si="2"/>
        <v>0</v>
      </c>
      <c r="J52" s="30">
        <f t="shared" si="4"/>
        <v>0</v>
      </c>
    </row>
    <row r="53" spans="1:10" ht="31.5" customHeight="1" x14ac:dyDescent="0.2">
      <c r="A53" s="66"/>
      <c r="B53" s="67"/>
      <c r="C53" s="67"/>
      <c r="D53" s="67"/>
      <c r="E53" s="70" t="s">
        <v>106</v>
      </c>
      <c r="F53" s="67"/>
      <c r="G53" s="67"/>
      <c r="H53" s="68"/>
      <c r="I53" s="69"/>
      <c r="J53" s="71">
        <f>J7+J11+J27+J44</f>
        <v>0</v>
      </c>
    </row>
  </sheetData>
  <mergeCells count="3">
    <mergeCell ref="A2:G2"/>
    <mergeCell ref="A3:G3"/>
    <mergeCell ref="A4:G4"/>
  </mergeCells>
  <pageMargins left="0.39370078740157499" right="0.39370078740157499" top="0.39370078740157499" bottom="0.39370078740157499" header="0" footer="0"/>
  <pageSetup paperSize="9" scale="85" fitToHeight="2" orientation="portrait" r:id="rId1"/>
  <headerFooter>
    <oddFooter>&amp;C&amp;"Arial"&amp;10&amp;K000000&amp;P/&amp;N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/>
  </sheetViews>
  <sheetFormatPr defaultColWidth="11.42578125" defaultRowHeight="12.75" customHeight="1" x14ac:dyDescent="0.2"/>
  <cols>
    <col min="1" max="1" width="4.28515625" style="11" customWidth="1"/>
    <col min="2" max="2" width="5" style="11" customWidth="1"/>
    <col min="3" max="4" width="8.5703125" style="11" customWidth="1"/>
    <col min="5" max="5" width="9.28515625" style="11" customWidth="1"/>
    <col min="6" max="6" width="26.42578125" style="11" customWidth="1"/>
    <col min="7" max="7" width="5" style="11" customWidth="1"/>
    <col min="8" max="9" width="9.28515625" style="11" customWidth="1"/>
    <col min="10" max="10" width="11.42578125" style="11" customWidth="1"/>
    <col min="11" max="16384" width="11.42578125" style="11"/>
  </cols>
  <sheetData>
    <row r="2" spans="1:10" ht="12.75" customHeight="1" x14ac:dyDescent="0.2">
      <c r="A2" s="1"/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1:10" ht="22.5" customHeight="1" x14ac:dyDescent="0.2">
      <c r="A3" s="1"/>
      <c r="B3" s="74" t="s">
        <v>72</v>
      </c>
      <c r="C3" s="74"/>
      <c r="D3" s="74"/>
      <c r="E3" s="74"/>
      <c r="F3" s="74"/>
      <c r="G3" s="74"/>
      <c r="H3" s="74"/>
      <c r="I3" s="74"/>
      <c r="J3" s="74"/>
    </row>
    <row r="4" spans="1:10" x14ac:dyDescent="0.2">
      <c r="A4" s="1"/>
      <c r="B4" s="75" t="s">
        <v>1</v>
      </c>
      <c r="C4" s="75"/>
      <c r="D4" s="75"/>
      <c r="E4" s="75"/>
      <c r="F4" s="75"/>
      <c r="G4" s="75"/>
      <c r="H4" s="75"/>
      <c r="I4" s="75"/>
      <c r="J4" s="75"/>
    </row>
    <row r="5" spans="1:10" ht="22.5" customHeight="1" x14ac:dyDescent="0.2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73</v>
      </c>
      <c r="J5" s="3" t="s">
        <v>74</v>
      </c>
    </row>
    <row r="6" spans="1:10" ht="12.75" customHeight="1" x14ac:dyDescent="0.2">
      <c r="A6" s="2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35</v>
      </c>
      <c r="J6" s="4" t="s">
        <v>39</v>
      </c>
    </row>
    <row r="7" spans="1:10" ht="22.5" x14ac:dyDescent="0.2">
      <c r="A7" s="2"/>
      <c r="B7" s="5"/>
      <c r="C7" s="5"/>
      <c r="D7" s="5"/>
      <c r="E7" s="5"/>
      <c r="F7" s="6" t="s">
        <v>16</v>
      </c>
      <c r="G7" s="5"/>
      <c r="H7" s="7"/>
      <c r="I7" s="7"/>
      <c r="J7" s="7"/>
    </row>
    <row r="8" spans="1:10" ht="33.75" x14ac:dyDescent="0.2">
      <c r="A8" s="2"/>
      <c r="B8" s="8" t="s">
        <v>9</v>
      </c>
      <c r="C8" s="8" t="s">
        <v>17</v>
      </c>
      <c r="D8" s="8"/>
      <c r="E8" s="8"/>
      <c r="F8" s="9" t="s">
        <v>18</v>
      </c>
      <c r="G8" s="8" t="s">
        <v>19</v>
      </c>
      <c r="H8" s="10">
        <v>1</v>
      </c>
      <c r="I8" s="12">
        <v>858.61</v>
      </c>
      <c r="J8" s="12">
        <v>858.61</v>
      </c>
    </row>
    <row r="9" spans="1:10" ht="56.25" x14ac:dyDescent="0.2">
      <c r="A9" s="2"/>
      <c r="B9" s="8" t="s">
        <v>10</v>
      </c>
      <c r="C9" s="8" t="s">
        <v>20</v>
      </c>
      <c r="D9" s="8"/>
      <c r="E9" s="8"/>
      <c r="F9" s="9" t="s">
        <v>21</v>
      </c>
      <c r="G9" s="8" t="s">
        <v>22</v>
      </c>
      <c r="H9" s="10">
        <v>2</v>
      </c>
      <c r="I9" s="12">
        <v>1469</v>
      </c>
      <c r="J9" s="12">
        <v>2938</v>
      </c>
    </row>
    <row r="10" spans="1:10" ht="33.75" x14ac:dyDescent="0.2">
      <c r="A10" s="2"/>
      <c r="B10" s="8" t="s">
        <v>11</v>
      </c>
      <c r="C10" s="8" t="s">
        <v>23</v>
      </c>
      <c r="D10" s="8"/>
      <c r="E10" s="8"/>
      <c r="F10" s="9" t="s">
        <v>24</v>
      </c>
      <c r="G10" s="8" t="s">
        <v>25</v>
      </c>
      <c r="H10" s="10">
        <v>7</v>
      </c>
      <c r="I10" s="12">
        <v>270</v>
      </c>
      <c r="J10" s="12">
        <v>1890</v>
      </c>
    </row>
    <row r="11" spans="1:10" ht="22.5" x14ac:dyDescent="0.2">
      <c r="A11" s="2"/>
      <c r="B11" s="13"/>
      <c r="C11" s="13"/>
      <c r="D11" s="13"/>
      <c r="E11" s="13"/>
      <c r="F11" s="13" t="s">
        <v>75</v>
      </c>
      <c r="G11" s="13"/>
      <c r="H11" s="13"/>
      <c r="I11" s="13"/>
      <c r="J11" s="14">
        <v>5686.61</v>
      </c>
    </row>
    <row r="12" spans="1:10" ht="33.75" x14ac:dyDescent="0.2">
      <c r="A12" s="2"/>
      <c r="B12" s="7"/>
      <c r="C12" s="7"/>
      <c r="D12" s="7"/>
      <c r="E12" s="7"/>
      <c r="F12" s="6" t="s">
        <v>26</v>
      </c>
      <c r="G12" s="5"/>
      <c r="H12" s="7"/>
      <c r="I12" s="7"/>
      <c r="J12" s="7"/>
    </row>
    <row r="13" spans="1:10" ht="22.5" x14ac:dyDescent="0.2">
      <c r="A13" s="2"/>
      <c r="B13" s="8" t="s">
        <v>12</v>
      </c>
      <c r="C13" s="8" t="s">
        <v>27</v>
      </c>
      <c r="D13" s="8"/>
      <c r="E13" s="8"/>
      <c r="F13" s="9" t="s">
        <v>28</v>
      </c>
      <c r="G13" s="8" t="s">
        <v>25</v>
      </c>
      <c r="H13" s="10">
        <v>631.39099999999996</v>
      </c>
      <c r="I13" s="12">
        <v>29.13</v>
      </c>
      <c r="J13" s="12">
        <v>18392.419999999998</v>
      </c>
    </row>
    <row r="14" spans="1:10" ht="45" x14ac:dyDescent="0.2">
      <c r="A14" s="2"/>
      <c r="B14" s="8" t="s">
        <v>13</v>
      </c>
      <c r="C14" s="8" t="s">
        <v>29</v>
      </c>
      <c r="D14" s="8"/>
      <c r="E14" s="8"/>
      <c r="F14" s="9" t="s">
        <v>30</v>
      </c>
      <c r="G14" s="8" t="s">
        <v>25</v>
      </c>
      <c r="H14" s="10">
        <v>631.39099999999996</v>
      </c>
      <c r="I14" s="12">
        <v>0.45</v>
      </c>
      <c r="J14" s="12">
        <v>284.13</v>
      </c>
    </row>
    <row r="15" spans="1:10" ht="56.25" x14ac:dyDescent="0.2">
      <c r="A15" s="2"/>
      <c r="B15" s="8" t="s">
        <v>14</v>
      </c>
      <c r="C15" s="8" t="s">
        <v>31</v>
      </c>
      <c r="D15" s="8"/>
      <c r="E15" s="8"/>
      <c r="F15" s="9" t="s">
        <v>32</v>
      </c>
      <c r="G15" s="8" t="s">
        <v>25</v>
      </c>
      <c r="H15" s="10">
        <v>10</v>
      </c>
      <c r="I15" s="12">
        <v>226.38</v>
      </c>
      <c r="J15" s="12">
        <v>2263.8000000000002</v>
      </c>
    </row>
    <row r="16" spans="1:10" ht="22.5" x14ac:dyDescent="0.2">
      <c r="A16" s="2"/>
      <c r="B16" s="8" t="s">
        <v>15</v>
      </c>
      <c r="C16" s="8" t="s">
        <v>33</v>
      </c>
      <c r="D16" s="8"/>
      <c r="E16" s="8"/>
      <c r="F16" s="9" t="s">
        <v>34</v>
      </c>
      <c r="G16" s="8" t="s">
        <v>25</v>
      </c>
      <c r="H16" s="10">
        <v>631.39099999999996</v>
      </c>
      <c r="I16" s="12">
        <v>3.24</v>
      </c>
      <c r="J16" s="12">
        <v>2045.71</v>
      </c>
    </row>
    <row r="17" spans="1:10" ht="33.75" x14ac:dyDescent="0.2">
      <c r="A17" s="2"/>
      <c r="B17" s="8" t="s">
        <v>35</v>
      </c>
      <c r="C17" s="8" t="s">
        <v>36</v>
      </c>
      <c r="D17" s="8"/>
      <c r="E17" s="8"/>
      <c r="F17" s="9" t="s">
        <v>37</v>
      </c>
      <c r="G17" s="8" t="s">
        <v>38</v>
      </c>
      <c r="H17" s="10">
        <v>702.85500000000002</v>
      </c>
      <c r="I17" s="12">
        <v>2.5</v>
      </c>
      <c r="J17" s="12">
        <v>1757.14</v>
      </c>
    </row>
    <row r="18" spans="1:10" ht="22.5" x14ac:dyDescent="0.2">
      <c r="A18" s="2"/>
      <c r="B18" s="8" t="s">
        <v>39</v>
      </c>
      <c r="C18" s="8" t="s">
        <v>40</v>
      </c>
      <c r="D18" s="8"/>
      <c r="E18" s="8"/>
      <c r="F18" s="9" t="s">
        <v>41</v>
      </c>
      <c r="G18" s="8" t="s">
        <v>25</v>
      </c>
      <c r="H18" s="10">
        <v>98.805999999999997</v>
      </c>
      <c r="I18" s="12">
        <v>56.24</v>
      </c>
      <c r="J18" s="12">
        <v>5556.85</v>
      </c>
    </row>
    <row r="19" spans="1:10" ht="22.5" x14ac:dyDescent="0.2">
      <c r="A19" s="2"/>
      <c r="B19" s="8" t="s">
        <v>42</v>
      </c>
      <c r="C19" s="8" t="s">
        <v>40</v>
      </c>
      <c r="D19" s="8"/>
      <c r="E19" s="8"/>
      <c r="F19" s="9" t="s">
        <v>43</v>
      </c>
      <c r="G19" s="8" t="s">
        <v>25</v>
      </c>
      <c r="H19" s="10">
        <v>84</v>
      </c>
      <c r="I19" s="12">
        <v>56.24</v>
      </c>
      <c r="J19" s="12">
        <v>4724.16</v>
      </c>
    </row>
    <row r="20" spans="1:10" ht="33.75" x14ac:dyDescent="0.2">
      <c r="A20" s="2"/>
      <c r="B20" s="8" t="s">
        <v>44</v>
      </c>
      <c r="C20" s="8" t="s">
        <v>45</v>
      </c>
      <c r="D20" s="8"/>
      <c r="E20" s="8"/>
      <c r="F20" s="9" t="s">
        <v>46</v>
      </c>
      <c r="G20" s="8" t="s">
        <v>25</v>
      </c>
      <c r="H20" s="10">
        <v>574.08000000000004</v>
      </c>
      <c r="I20" s="12">
        <v>19.11</v>
      </c>
      <c r="J20" s="12">
        <v>10970.67</v>
      </c>
    </row>
    <row r="21" spans="1:10" ht="67.5" x14ac:dyDescent="0.2">
      <c r="A21" s="2"/>
      <c r="B21" s="8" t="s">
        <v>47</v>
      </c>
      <c r="C21" s="8" t="s">
        <v>48</v>
      </c>
      <c r="D21" s="8"/>
      <c r="E21" s="8"/>
      <c r="F21" s="9" t="s">
        <v>49</v>
      </c>
      <c r="G21" s="8" t="s">
        <v>25</v>
      </c>
      <c r="H21" s="10">
        <v>574.08000000000004</v>
      </c>
      <c r="I21" s="12">
        <v>14.24</v>
      </c>
      <c r="J21" s="12">
        <v>8174.9</v>
      </c>
    </row>
    <row r="22" spans="1:10" ht="78.75" x14ac:dyDescent="0.2">
      <c r="A22" s="2"/>
      <c r="B22" s="8" t="s">
        <v>50</v>
      </c>
      <c r="C22" s="8" t="s">
        <v>51</v>
      </c>
      <c r="D22" s="8"/>
      <c r="E22" s="8"/>
      <c r="F22" s="9" t="s">
        <v>52</v>
      </c>
      <c r="G22" s="8" t="s">
        <v>25</v>
      </c>
      <c r="H22" s="10">
        <v>80</v>
      </c>
      <c r="I22" s="12">
        <v>5.85</v>
      </c>
      <c r="J22" s="12">
        <v>468</v>
      </c>
    </row>
    <row r="23" spans="1:10" ht="67.5" x14ac:dyDescent="0.2">
      <c r="A23" s="2"/>
      <c r="B23" s="8" t="s">
        <v>53</v>
      </c>
      <c r="C23" s="8" t="s">
        <v>54</v>
      </c>
      <c r="D23" s="8"/>
      <c r="E23" s="8"/>
      <c r="F23" s="9" t="s">
        <v>55</v>
      </c>
      <c r="G23" s="8" t="s">
        <v>25</v>
      </c>
      <c r="H23" s="10">
        <v>574.08000000000004</v>
      </c>
      <c r="I23" s="12">
        <v>6.69</v>
      </c>
      <c r="J23" s="12">
        <v>3840.6</v>
      </c>
    </row>
    <row r="24" spans="1:10" ht="56.25" x14ac:dyDescent="0.2">
      <c r="A24" s="2"/>
      <c r="B24" s="8" t="s">
        <v>56</v>
      </c>
      <c r="C24" s="8" t="s">
        <v>57</v>
      </c>
      <c r="D24" s="8"/>
      <c r="E24" s="8"/>
      <c r="F24" s="9" t="s">
        <v>58</v>
      </c>
      <c r="G24" s="8" t="s">
        <v>25</v>
      </c>
      <c r="H24" s="10">
        <v>574.08000000000004</v>
      </c>
      <c r="I24" s="12">
        <v>26.66</v>
      </c>
      <c r="J24" s="12">
        <v>15304.97</v>
      </c>
    </row>
    <row r="25" spans="1:10" ht="22.5" x14ac:dyDescent="0.2">
      <c r="A25" s="2"/>
      <c r="B25" s="8" t="s">
        <v>59</v>
      </c>
      <c r="C25" s="8" t="s">
        <v>60</v>
      </c>
      <c r="D25" s="8"/>
      <c r="E25" s="8"/>
      <c r="F25" s="9" t="s">
        <v>61</v>
      </c>
      <c r="G25" s="8" t="s">
        <v>25</v>
      </c>
      <c r="H25" s="10">
        <v>182.80600000000001</v>
      </c>
      <c r="I25" s="12">
        <v>4.07</v>
      </c>
      <c r="J25" s="12">
        <v>744.02</v>
      </c>
    </row>
    <row r="26" spans="1:10" ht="33.75" x14ac:dyDescent="0.2">
      <c r="A26" s="2"/>
      <c r="B26" s="8" t="s">
        <v>62</v>
      </c>
      <c r="C26" s="8" t="s">
        <v>23</v>
      </c>
      <c r="D26" s="8"/>
      <c r="E26" s="8"/>
      <c r="F26" s="9" t="s">
        <v>63</v>
      </c>
      <c r="G26" s="8" t="s">
        <v>64</v>
      </c>
      <c r="H26" s="10">
        <v>1</v>
      </c>
      <c r="I26" s="12">
        <v>850</v>
      </c>
      <c r="J26" s="12">
        <v>850</v>
      </c>
    </row>
    <row r="27" spans="1:10" ht="56.25" x14ac:dyDescent="0.2">
      <c r="A27" s="2"/>
      <c r="B27" s="8" t="s">
        <v>65</v>
      </c>
      <c r="C27" s="8" t="s">
        <v>66</v>
      </c>
      <c r="D27" s="8"/>
      <c r="E27" s="8"/>
      <c r="F27" s="9" t="s">
        <v>67</v>
      </c>
      <c r="G27" s="8" t="s">
        <v>68</v>
      </c>
      <c r="H27" s="10">
        <v>2.5</v>
      </c>
      <c r="I27" s="12">
        <v>89.27</v>
      </c>
      <c r="J27" s="12">
        <v>223.18</v>
      </c>
    </row>
    <row r="28" spans="1:10" ht="90" x14ac:dyDescent="0.2">
      <c r="A28" s="2"/>
      <c r="B28" s="8" t="s">
        <v>69</v>
      </c>
      <c r="C28" s="8" t="s">
        <v>70</v>
      </c>
      <c r="D28" s="8"/>
      <c r="E28" s="8"/>
      <c r="F28" s="9" t="s">
        <v>71</v>
      </c>
      <c r="G28" s="8" t="s">
        <v>68</v>
      </c>
      <c r="H28" s="10">
        <v>2.5</v>
      </c>
      <c r="I28" s="12">
        <v>86.75</v>
      </c>
      <c r="J28" s="12">
        <v>216.88</v>
      </c>
    </row>
    <row r="29" spans="1:10" ht="22.5" x14ac:dyDescent="0.2">
      <c r="A29" s="2"/>
      <c r="B29" s="13"/>
      <c r="C29" s="13"/>
      <c r="D29" s="13"/>
      <c r="E29" s="13"/>
      <c r="F29" s="13" t="s">
        <v>76</v>
      </c>
      <c r="G29" s="13"/>
      <c r="H29" s="13"/>
      <c r="I29" s="13"/>
      <c r="J29" s="14">
        <v>75817.429999999993</v>
      </c>
    </row>
    <row r="30" spans="1:10" x14ac:dyDescent="0.2">
      <c r="A30" s="2"/>
      <c r="B30" s="15"/>
      <c r="C30" s="15"/>
      <c r="D30" s="15"/>
      <c r="E30" s="15"/>
      <c r="F30" s="15" t="s">
        <v>77</v>
      </c>
      <c r="G30" s="15"/>
      <c r="H30" s="15"/>
      <c r="I30" s="15"/>
      <c r="J30" s="16">
        <v>81504.039999999994</v>
      </c>
    </row>
    <row r="31" spans="1:10" x14ac:dyDescent="0.2">
      <c r="A31" s="2"/>
      <c r="B31" s="17"/>
      <c r="C31" s="17"/>
      <c r="D31" s="17"/>
      <c r="E31" s="17"/>
      <c r="F31" s="17" t="s">
        <v>78</v>
      </c>
      <c r="G31" s="17"/>
      <c r="H31" s="17"/>
      <c r="I31" s="17"/>
      <c r="J31" s="18">
        <v>18745.93</v>
      </c>
    </row>
    <row r="32" spans="1:10" x14ac:dyDescent="0.2">
      <c r="A32" s="2"/>
      <c r="B32" s="19"/>
      <c r="C32" s="19"/>
      <c r="D32" s="19"/>
      <c r="E32" s="19"/>
      <c r="F32" s="19" t="s">
        <v>79</v>
      </c>
      <c r="G32" s="19"/>
      <c r="H32" s="19"/>
      <c r="I32" s="19"/>
      <c r="J32" s="20">
        <v>100249.97</v>
      </c>
    </row>
  </sheetData>
  <mergeCells count="3">
    <mergeCell ref="B2:J2"/>
    <mergeCell ref="B3:J3"/>
    <mergeCell ref="B4:J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</vt:lpstr>
      <vt:lpstr>Kosztorys uproszczony</vt:lpstr>
      <vt:lpstr>'Kosztorys uproszczony'!Tytuły_wydruku</vt:lpstr>
      <vt:lpstr>Przedmiar!Tytuły_wydruku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JNIEWIAROWSKA</dc:creator>
  <cp:keywords/>
  <dc:description/>
  <cp:lastModifiedBy>kasjer</cp:lastModifiedBy>
  <cp:lastPrinted>2024-04-18T08:34:51Z</cp:lastPrinted>
  <dcterms:created xsi:type="dcterms:W3CDTF">2024-04-09T11:43:22Z</dcterms:created>
  <dcterms:modified xsi:type="dcterms:W3CDTF">2024-04-18T12:59:13Z</dcterms:modified>
</cp:coreProperties>
</file>