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jer\Desktop\DOKUMENTY 2019\Zamówienia\2023\Remont garażu\"/>
    </mc:Choice>
  </mc:AlternateContent>
  <bookViews>
    <workbookView xWindow="0" yWindow="0" windowWidth="24000" windowHeight="9435"/>
  </bookViews>
  <sheets>
    <sheet name="Przedmiar - Oferent" sheetId="1" r:id="rId1"/>
  </sheets>
  <calcPr calcId="152511"/>
</workbook>
</file>

<file path=xl/calcChain.xml><?xml version="1.0" encoding="utf-8"?>
<calcChain xmlns="http://schemas.openxmlformats.org/spreadsheetml/2006/main">
  <c r="G78" i="1" l="1"/>
  <c r="G77" i="1"/>
  <c r="G76" i="1"/>
  <c r="G68" i="1"/>
  <c r="G47" i="1"/>
  <c r="G43" i="1"/>
  <c r="G36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6" i="1"/>
  <c r="G8" i="1"/>
  <c r="G9" i="1"/>
  <c r="G10" i="1"/>
  <c r="G11" i="1"/>
  <c r="G12" i="1"/>
  <c r="G13" i="1"/>
  <c r="G14" i="1"/>
  <c r="G15" i="1"/>
  <c r="G16" i="1"/>
  <c r="G7" i="1"/>
</calcChain>
</file>

<file path=xl/sharedStrings.xml><?xml version="1.0" encoding="utf-8"?>
<sst xmlns="http://schemas.openxmlformats.org/spreadsheetml/2006/main" count="382" uniqueCount="214">
  <si>
    <t/>
  </si>
  <si>
    <t>Numer</t>
  </si>
  <si>
    <t>Podstawa</t>
  </si>
  <si>
    <t>Opis</t>
  </si>
  <si>
    <t>Jm</t>
  </si>
  <si>
    <t>Ilość</t>
  </si>
  <si>
    <t>Kosztorys</t>
  </si>
  <si>
    <t>Remont pomieszczeń gospodarczych na parterze SOSW nr 6</t>
  </si>
  <si>
    <t>Element</t>
  </si>
  <si>
    <t>1</t>
  </si>
  <si>
    <t>Rozbiórki</t>
  </si>
  <si>
    <t>Kalkulacja własna</t>
  </si>
  <si>
    <t>kpl</t>
  </si>
  <si>
    <t>Wyniesienie wyposażenia, przechowanie i wniesienie na poprzednie miejsce</t>
  </si>
  <si>
    <t>2</t>
  </si>
  <si>
    <t>KNR 401/354/10</t>
  </si>
  <si>
    <t>m2</t>
  </si>
  <si>
    <t>Wykucie z muru, ościeżnic drzwiowych stalowych, ponad 2·m2. Drzwi</t>
  </si>
  <si>
    <t>3</t>
  </si>
  <si>
    <t>KNNRW 3/801/4</t>
  </si>
  <si>
    <t>Rozebranie posadzek z płytek na zaprawie cementowej</t>
  </si>
  <si>
    <t>4</t>
  </si>
  <si>
    <t>KNNRW 3/801/5</t>
  </si>
  <si>
    <t>Rozebranie cokołów</t>
  </si>
  <si>
    <t>5</t>
  </si>
  <si>
    <t>KNR 401/819/15</t>
  </si>
  <si>
    <t>Rozebranie wykładziny ściennej z płytek</t>
  </si>
  <si>
    <t>6</t>
  </si>
  <si>
    <t>KNR 401/802/6</t>
  </si>
  <si>
    <t>Rozebranie posadzek  betonowych</t>
  </si>
  <si>
    <t>7</t>
  </si>
  <si>
    <t>KNR 401/106/4</t>
  </si>
  <si>
    <t>m3</t>
  </si>
  <si>
    <t>Wykopy nieumocnione o ścianach pionowych wykonane wewnątrz budynku, usuniecie gruzu i ziemi z parteru budynku</t>
  </si>
  <si>
    <t>8</t>
  </si>
  <si>
    <t>Rozbiórki instalacji sanitarnych i elektrycznych</t>
  </si>
  <si>
    <t>9</t>
  </si>
  <si>
    <t>Inne roboty rozbiórkowe</t>
  </si>
  <si>
    <t>10</t>
  </si>
  <si>
    <t>kontener</t>
  </si>
  <si>
    <t>Wywiezienie gruzu łącznie z utylizacja - kontener 5 m3</t>
  </si>
  <si>
    <t>Roboty budowlane</t>
  </si>
  <si>
    <t>11</t>
  </si>
  <si>
    <t>KNR 401/313/6</t>
  </si>
  <si>
    <t>m</t>
  </si>
  <si>
    <t>Wykonanie przesklepień otworów w ścianach z cegieł, obmurowanie końców</t>
  </si>
  <si>
    <t>12</t>
  </si>
  <si>
    <t>KNR 19/929/1 (2)</t>
  </si>
  <si>
    <t>szt</t>
  </si>
  <si>
    <t>Wymiana  drzwi wejściowe do pomieszczeń z korytarza</t>
  </si>
  <si>
    <t>13</t>
  </si>
  <si>
    <t>Wymiana  drzwi wejściowe do pomieszczeń</t>
  </si>
  <si>
    <t>14</t>
  </si>
  <si>
    <t>KNR 401/306/1 (1)</t>
  </si>
  <si>
    <t>Przymurowanie ścianek z cegieł do ościeży lub powierzchni ścian, zaprawa cementowo-wapienna, grubość 1/4 cegły</t>
  </si>
  <si>
    <t>15</t>
  </si>
  <si>
    <t>KNR 401/711/3 (1)</t>
  </si>
  <si>
    <t>Uzupełnienie tynków zwykłych wewnętrznych kat. III, (ściany płaskie, słupy prostokątne, z cegły, pustaków ceramicznych, gazo- i pianobetonu) zaprawa cem-wap, do 5·m2 (w 1 miejscu)</t>
  </si>
  <si>
    <t>16</t>
  </si>
  <si>
    <t>KNR 202/1101/1 (1)</t>
  </si>
  <si>
    <t>Podkłady, betonowe na podłożu gruntowym, beton podawany taczkami lub japonkami, zwykły</t>
  </si>
  <si>
    <t>17</t>
  </si>
  <si>
    <t>NNRNKB 202/618/3</t>
  </si>
  <si>
    <t>Izolacje przeciwwilgociowe z papy zgrzewalnej, w pomieszczeniach o powierzchni ponad 5·m2</t>
  </si>
  <si>
    <t>18</t>
  </si>
  <si>
    <t>KNKRB 2/602/2</t>
  </si>
  <si>
    <t>Izolacje poziome przeciwdźwiękowe z płyt styropianowych i z wełny mineralnej izolacje z płyt styropianowych układanych na wierzchu konstrukcji na zaprawie</t>
  </si>
  <si>
    <t>19</t>
  </si>
  <si>
    <t>KNNR 2/604/1</t>
  </si>
  <si>
    <t>Izolacja z folii polietylenowej, pozioma podposadzkowa</t>
  </si>
  <si>
    <t>20</t>
  </si>
  <si>
    <t>KNNR 2/1202/1</t>
  </si>
  <si>
    <t>Warstwy wyrównawcze z zaprawy cementowej pod posadzki zatarte na ostro, grubości 20·mm</t>
  </si>
  <si>
    <t>21</t>
  </si>
  <si>
    <t>KNNR 2/1202/3</t>
  </si>
  <si>
    <t>22</t>
  </si>
  <si>
    <t>KNR 202/1106/7</t>
  </si>
  <si>
    <t>Posadzki cementowe, wraz z cokolikami, dodatek za zbrojenie posadzki siatką stalową</t>
  </si>
  <si>
    <t>23</t>
  </si>
  <si>
    <t>KNNR 2/803/4</t>
  </si>
  <si>
    <t>Licowanie ścian płytkami klinkierowymi mocowanymi na klej.</t>
  </si>
  <si>
    <t>24</t>
  </si>
  <si>
    <t>KNNR 2/1203/1 (3)</t>
  </si>
  <si>
    <t>Posadzki 1- i 2-barwne z płytek z kamieni sztucznych na zaprawie klejowej metodą regularną,</t>
  </si>
  <si>
    <t>25</t>
  </si>
  <si>
    <t>KNNR 2/1203/3</t>
  </si>
  <si>
    <t>Cokoliki z kształtek układanych na zaprawie</t>
  </si>
  <si>
    <t>26</t>
  </si>
  <si>
    <t>KNR 202/1505/3</t>
  </si>
  <si>
    <t>Malowanie farbami emulsyjnymi wewnętrznych podłoży gipsowych z gruntowaniem, 2-krotne</t>
  </si>
  <si>
    <t>27</t>
  </si>
  <si>
    <t>KNR 401/1206/2 (1)</t>
  </si>
  <si>
    <t>Malowanie farbami olejnymi starych tynków wewnętrznych, ściany, bez szpachlowania, 2-krotne</t>
  </si>
  <si>
    <t>28</t>
  </si>
  <si>
    <t>KNR 217/138/2 (1)</t>
  </si>
  <si>
    <t>szt.</t>
  </si>
  <si>
    <t>Kratki wentylacyjne    (R=  0,955, M=  1,000, S=  1,000)</t>
  </si>
  <si>
    <t>Instalacja wody</t>
  </si>
  <si>
    <t>29</t>
  </si>
  <si>
    <t>KNR 13/128/1</t>
  </si>
  <si>
    <t>Rurociągi z rur PE łączonych metodą mechaniczną na ścianach budynków niemieszkalnych, rurociągi o średnicy 16mm</t>
  </si>
  <si>
    <t>30</t>
  </si>
  <si>
    <t>Rurociągi z rur PE łączonych metodą mechaniczną na ścianach budynków niemieszkalnych, rurociągi o średnicy 20·mm</t>
  </si>
  <si>
    <t>31</t>
  </si>
  <si>
    <t>KNR 34/101/4</t>
  </si>
  <si>
    <t>Izolacja rurociągów otulinami Thermaflex FRZ</t>
  </si>
  <si>
    <t>32</t>
  </si>
  <si>
    <t>KNRW 215/116/8 (1)</t>
  </si>
  <si>
    <t>Dodatki za podejścia dopływowe, w rurociągach z tworzyw sztucznych, do zaworów czerpalnych, baterii, płuczek, Fi_zew. 15 mm, o połączeniu metalowym</t>
  </si>
  <si>
    <t>33</t>
  </si>
  <si>
    <t>KNNR 4/137/1</t>
  </si>
  <si>
    <t>Bateria umywalkowa</t>
  </si>
  <si>
    <t>34</t>
  </si>
  <si>
    <t>KNRW 215/132/1 (2)</t>
  </si>
  <si>
    <t>Zawory czerpalny</t>
  </si>
  <si>
    <t>Kanalizacja sanitarna</t>
  </si>
  <si>
    <t>35</t>
  </si>
  <si>
    <t>KNRW 215/208/6</t>
  </si>
  <si>
    <t>Rurociągi z PVC kanalizacyjne, na ścianach w budynkach niemieszkalnych, klejone, Fi 40 mm</t>
  </si>
  <si>
    <t>36</t>
  </si>
  <si>
    <t>KNRW 215/208/7</t>
  </si>
  <si>
    <t>Rurociągi z PVC kanalizacyjne, na ścianach w budynkach niemieszkalnych, klejone, Fi 50 mm</t>
  </si>
  <si>
    <t>37</t>
  </si>
  <si>
    <t>KNRW 215/208/9</t>
  </si>
  <si>
    <t>Rurociągi z PVC kanalizacyjne, na ścianach w budynkach niemieszkalnych, klejone, Fi 110 mm</t>
  </si>
  <si>
    <t>Roboty elektryczne</t>
  </si>
  <si>
    <t>38</t>
  </si>
  <si>
    <t>KNR 508/206/2</t>
  </si>
  <si>
    <t>Przewody izolowane jednożyłowe układane w gotowych korytkach, przewody do 10·mm2-przewód DY4</t>
  </si>
  <si>
    <t>39</t>
  </si>
  <si>
    <t>KNR 508/812/2</t>
  </si>
  <si>
    <t>Podłączenie przewodów pojedynczych w izolacji polwinitowej pod zaciski lub bolce, przekrój żył do 4.0·mm2</t>
  </si>
  <si>
    <t>40</t>
  </si>
  <si>
    <t>KNR 508/212/1</t>
  </si>
  <si>
    <t>Przewody kabelkowe układane w gotowych korytkach i na drabinkach bez mocowania, powłoka polwinitowa, łączny przekrój żył 6·mm2 Cu, 12·mm2 Al-przewód YDYp 3x1,5</t>
  </si>
  <si>
    <t>41</t>
  </si>
  <si>
    <t>Przewody kabelkowe układane w gotowych korytkach i na drabinkach bez mocowania, powłoka polwinitowa, łączny przekrój żył 6·mm2 Cu, 12·mm2 Al-przewód YDYp 4x1,5</t>
  </si>
  <si>
    <t>42</t>
  </si>
  <si>
    <t>KNR 508/813/1</t>
  </si>
  <si>
    <t>Podłączenie przewodów kabelkowych pod zaciski lub bolce, powłoka polwinitowa, przekrój żył do 2,5·mm2</t>
  </si>
  <si>
    <t>43</t>
  </si>
  <si>
    <t>KNR 508/307/3</t>
  </si>
  <si>
    <t>Montaż na gotowym podłożu łączników i przycisków instalacyjnych z podłączeniem, łącznik p/t w puszce instalacyjnej świecznikowy</t>
  </si>
  <si>
    <t>44</t>
  </si>
  <si>
    <t>KNR 508/301/23</t>
  </si>
  <si>
    <t>Przygotowanie podłoża pod osprzęt instalacyjny, mocowanie osprzętu na zaprawie cementowej lub gipsowej, wykonanie ślepych otworów ręcznie, cegła</t>
  </si>
  <si>
    <t>45</t>
  </si>
  <si>
    <t>KNR 508/302/1</t>
  </si>
  <si>
    <t>Montaż na gotowym podłożu puszek podtynkowych bakelitowych oraz szczękowych do przyborów natynkowo-wtynkowych, puszki bakelitowe Fi·do 60·mm, mocowanie: gips - cement, 1 wylot</t>
  </si>
  <si>
    <t>46</t>
  </si>
  <si>
    <t>KNR 508/801/1</t>
  </si>
  <si>
    <t>Mechaniczne wykonanie ślepych otworów i wnęk w gipsie lub gazobetonie, głębokość do 8·cm i średnicy do 10·mm</t>
  </si>
  <si>
    <t>47</t>
  </si>
  <si>
    <t>KNR 508/809/1</t>
  </si>
  <si>
    <t>Osadzenie w podłożu kołków, na ścianie lub stropie, kołki plastykowe rozporowe</t>
  </si>
  <si>
    <t>48</t>
  </si>
  <si>
    <t>KNR 508/304/3</t>
  </si>
  <si>
    <t>Montaż na gotowym podłożu odgałęźników bryzgoszczelnych bakelitowych z podłączeniem przewodów do 2.5·mm2, odgałęźniki mocowane bezśrubowo, 4 wyloty, przewody w powłoce polwinitowej</t>
  </si>
  <si>
    <t>49</t>
  </si>
  <si>
    <t>KNR 508/307/2 (1)</t>
  </si>
  <si>
    <t>Montaż na gotowym podłożu łączników i przycisków instalacyjnych z podłączeniem, łącznik p/t w puszce instalacyjnej 1-biegunowy</t>
  </si>
  <si>
    <t>50</t>
  </si>
  <si>
    <t>KNP 1813/1306/3</t>
  </si>
  <si>
    <t>Sprawdzenie jednego obwodu instalacji elektrycznej 1-fazowej</t>
  </si>
  <si>
    <t>51</t>
  </si>
  <si>
    <t>KNP 1813/1346/8</t>
  </si>
  <si>
    <t>Badanie instalacji ochronnej z zastosowaniem przekaźnika przeciwporażeniowego różnicowo - prądowego</t>
  </si>
  <si>
    <t>52</t>
  </si>
  <si>
    <t>KNP 1813/1346/5</t>
  </si>
  <si>
    <t>Badanie instalacji ochronnej wykonanej jako zerowanie - za każdy następny pomiar tego samego obwodu</t>
  </si>
  <si>
    <t>53</t>
  </si>
  <si>
    <t>KNR 508/511/7</t>
  </si>
  <si>
    <t>Montaż na gotowym podłożu opraw ewakuacyjnych i awaryjnych</t>
  </si>
  <si>
    <t>54</t>
  </si>
  <si>
    <t>Montaż na gotowym podłożu opraw</t>
  </si>
  <si>
    <t>55</t>
  </si>
  <si>
    <t>KNNR 5/308/7</t>
  </si>
  <si>
    <t>Gniazda instalacyjne wtyczkowe ze stykiem ochronnym, nt, 3-biegunowe 16A 4·mm2 wodoszczelne</t>
  </si>
  <si>
    <t>56</t>
  </si>
  <si>
    <t>KNNR 5/308/5</t>
  </si>
  <si>
    <t>Gniazda instalacyjne wtyczkowe ze stykiem ochronnym, bryzgoszczelne</t>
  </si>
  <si>
    <t>57</t>
  </si>
  <si>
    <t>KNR 403/308/2 (1)</t>
  </si>
  <si>
    <t>Montaż wyłącznika, przełącznika 1-biegunowego lub przycisku 10·A, na podłożu ceglanym</t>
  </si>
  <si>
    <t>Wentylacja mechaniczna w pomieszczeniu obieralni</t>
  </si>
  <si>
    <t>58</t>
  </si>
  <si>
    <t>KNR 401/334/4</t>
  </si>
  <si>
    <t>Przebicie otworów w ścianach z cegieł dla ściągów stalowych, zaprawa wapienna, grubość ścian 2 1/2 cegły</t>
  </si>
  <si>
    <t>59</t>
  </si>
  <si>
    <t>KNR 217/114/1 (1)</t>
  </si>
  <si>
    <t>Przewody wentylacyjne z blachy stalowej, kołowe, Fi do 100·mm, ocynkowane   (R=  0,955, M=  1,000, S=  1,000)</t>
  </si>
  <si>
    <t>60</t>
  </si>
  <si>
    <t>KNRW 202/612/6</t>
  </si>
  <si>
    <t>Izolacje cieplne i przeciwdźwiękowe z wełny mineralnej, pionowa z płyt układanych na sucho</t>
  </si>
  <si>
    <t>61</t>
  </si>
  <si>
    <t>KNRW 202/2004/1</t>
  </si>
  <si>
    <t>Obudowa elementów konstrucji płytami gipsowo-kartonowymi na rusztach metalowych, słupy pojedyncze, 1-warstwowo, 50-01</t>
  </si>
  <si>
    <t>62</t>
  </si>
  <si>
    <t>KNR 217/147/1 (1)</t>
  </si>
  <si>
    <t>Wentylator kanałowy 50 m3/h   (R=  0,955, M=  1,000, S=  1,000)</t>
  </si>
  <si>
    <t>63</t>
  </si>
  <si>
    <t>Podłaczenie wentylatora z przełacznikiem czasowym</t>
  </si>
  <si>
    <t>64</t>
  </si>
  <si>
    <t>Warstwy wyrównawcze z zaprawy cementowej pod posadzki, zmiana grubości o 30·mm</t>
  </si>
  <si>
    <t>Wykaz Elementów Rozliczeniowych</t>
  </si>
  <si>
    <t>Załącznik nr 5 do zapytania ofertowego</t>
  </si>
  <si>
    <t>Cena jedn. Netto</t>
  </si>
  <si>
    <t>Wartość netto</t>
  </si>
  <si>
    <t>Wartość netto:</t>
  </si>
  <si>
    <t>VAT</t>
  </si>
  <si>
    <t xml:space="preserve">Wartość Brutto </t>
  </si>
  <si>
    <t>Brutto słownie złotych: …………………………………………………………………………………………………………………………………………………</t>
  </si>
  <si>
    <t>…………………………………………………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</si>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</sst>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</font>
    <font>
      <sz val="11"/>
      <color rgb="FF008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49" fontId="0" fillId="0" borderId="1" xfId="1" applyNumberFormat="1" applyFont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0" borderId="1" xfId="1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/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3" fillId="0" borderId="1" xfId="1" applyFont="1" applyBorder="1"/>
    <xf numFmtId="0" fontId="0" fillId="0" borderId="1" xfId="0" applyBorder="1"/>
    <xf numFmtId="0" fontId="5" fillId="0" borderId="0" xfId="0" applyFont="1"/>
    <xf numFmtId="0" fontId="5" fillId="0" borderId="1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6" fillId="0" borderId="1" xfId="1" applyFont="1" applyBorder="1"/>
    <xf numFmtId="49" fontId="2" fillId="0" borderId="1" xfId="1" applyNumberFormat="1" applyFont="1" applyBorder="1" applyAlignment="1">
      <alignment vertical="top" wrapText="1"/>
    </xf>
    <xf numFmtId="0" fontId="5" fillId="0" borderId="1" xfId="0" applyFont="1" applyBorder="1"/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topLeftCell="A19" workbookViewId="0">
      <selection activeCell="G85" sqref="A1:G85"/>
    </sheetView>
  </sheetViews>
  <sheetFormatPr defaultRowHeight="15" x14ac:dyDescent="0.25"/>
  <cols>
    <col min="1" max="1" width="4.5703125" customWidth="1"/>
    <col min="2" max="2" width="16.42578125" customWidth="1"/>
    <col min="3" max="3" width="53.140625" customWidth="1"/>
    <col min="4" max="4" width="5.5703125" customWidth="1"/>
    <col min="5" max="5" width="8.42578125" customWidth="1"/>
    <col min="6" max="6" width="14" customWidth="1"/>
    <col min="7" max="7" width="13.5703125" customWidth="1"/>
  </cols>
  <sheetData>
    <row r="1" spans="1:7" x14ac:dyDescent="0.25">
      <c r="E1" s="10" t="s">
        <v>205</v>
      </c>
    </row>
    <row r="2" spans="1:7" s="10" customFormat="1" x14ac:dyDescent="0.25">
      <c r="C2" s="10" t="s">
        <v>204</v>
      </c>
    </row>
    <row r="4" spans="1:7" s="12" customFormat="1" x14ac:dyDescent="0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206</v>
      </c>
      <c r="G4" s="11" t="s">
        <v>207</v>
      </c>
    </row>
    <row r="5" spans="1:7" x14ac:dyDescent="0.25">
      <c r="A5" s="1" t="s">
        <v>0</v>
      </c>
      <c r="B5" s="2" t="s">
        <v>6</v>
      </c>
      <c r="C5" s="2" t="s">
        <v>7</v>
      </c>
      <c r="D5" s="3" t="s">
        <v>0</v>
      </c>
      <c r="E5" s="3" t="s">
        <v>0</v>
      </c>
      <c r="F5" s="3" t="s">
        <v>0</v>
      </c>
      <c r="G5" s="3" t="s">
        <v>0</v>
      </c>
    </row>
    <row r="6" spans="1:7" x14ac:dyDescent="0.25">
      <c r="A6" s="14" t="s">
        <v>9</v>
      </c>
      <c r="B6" s="4" t="s">
        <v>8</v>
      </c>
      <c r="C6" s="4" t="s">
        <v>10</v>
      </c>
      <c r="D6" s="5" t="s">
        <v>0</v>
      </c>
      <c r="E6" s="5" t="s">
        <v>0</v>
      </c>
      <c r="F6" s="5" t="s">
        <v>0</v>
      </c>
      <c r="G6" s="5" t="e">
        <f>G7+G8+G9+G10+G11+G12+G13+G14+G15+G16</f>
        <v>#VALUE!</v>
      </c>
    </row>
    <row r="7" spans="1:7" ht="30" x14ac:dyDescent="0.25">
      <c r="A7" s="1" t="s">
        <v>9</v>
      </c>
      <c r="B7" s="6" t="s">
        <v>11</v>
      </c>
      <c r="C7" s="6" t="s">
        <v>13</v>
      </c>
      <c r="D7" s="6" t="s">
        <v>12</v>
      </c>
      <c r="E7" s="7">
        <v>1</v>
      </c>
      <c r="F7" s="8" t="s">
        <v>0</v>
      </c>
      <c r="G7" s="8" t="e">
        <f>E7*F7</f>
        <v>#VALUE!</v>
      </c>
    </row>
    <row r="8" spans="1:7" ht="30" x14ac:dyDescent="0.25">
      <c r="A8" s="1" t="s">
        <v>14</v>
      </c>
      <c r="B8" s="6" t="s">
        <v>15</v>
      </c>
      <c r="C8" s="6" t="s">
        <v>17</v>
      </c>
      <c r="D8" s="6" t="s">
        <v>16</v>
      </c>
      <c r="E8" s="7">
        <v>11.97</v>
      </c>
      <c r="F8" s="8" t="s">
        <v>0</v>
      </c>
      <c r="G8" s="8" t="e">
        <f t="shared" ref="G8:G16" si="0">E8*F8</f>
        <v>#VALUE!</v>
      </c>
    </row>
    <row r="9" spans="1:7" x14ac:dyDescent="0.25">
      <c r="A9" s="1" t="s">
        <v>18</v>
      </c>
      <c r="B9" s="6" t="s">
        <v>19</v>
      </c>
      <c r="C9" s="6" t="s">
        <v>20</v>
      </c>
      <c r="D9" s="6" t="s">
        <v>16</v>
      </c>
      <c r="E9" s="7">
        <v>68.748999999999995</v>
      </c>
      <c r="F9" s="8" t="s">
        <v>0</v>
      </c>
      <c r="G9" s="8" t="e">
        <f t="shared" si="0"/>
        <v>#VALUE!</v>
      </c>
    </row>
    <row r="10" spans="1:7" x14ac:dyDescent="0.25">
      <c r="A10" s="1" t="s">
        <v>21</v>
      </c>
      <c r="B10" s="6" t="s">
        <v>22</v>
      </c>
      <c r="C10" s="6" t="s">
        <v>23</v>
      </c>
      <c r="D10" s="6" t="s">
        <v>16</v>
      </c>
      <c r="E10" s="7">
        <v>100.98</v>
      </c>
      <c r="F10" s="8" t="s">
        <v>0</v>
      </c>
      <c r="G10" s="8" t="e">
        <f t="shared" si="0"/>
        <v>#VALUE!</v>
      </c>
    </row>
    <row r="11" spans="1:7" x14ac:dyDescent="0.25">
      <c r="A11" s="1" t="s">
        <v>24</v>
      </c>
      <c r="B11" s="6" t="s">
        <v>25</v>
      </c>
      <c r="C11" s="6" t="s">
        <v>26</v>
      </c>
      <c r="D11" s="6" t="s">
        <v>16</v>
      </c>
      <c r="E11" s="7">
        <v>1.5</v>
      </c>
      <c r="F11" s="8" t="s">
        <v>0</v>
      </c>
      <c r="G11" s="8" t="e">
        <f t="shared" si="0"/>
        <v>#VALUE!</v>
      </c>
    </row>
    <row r="12" spans="1:7" x14ac:dyDescent="0.25">
      <c r="A12" s="1" t="s">
        <v>27</v>
      </c>
      <c r="B12" s="6" t="s">
        <v>28</v>
      </c>
      <c r="C12" s="6" t="s">
        <v>29</v>
      </c>
      <c r="D12" s="6" t="s">
        <v>16</v>
      </c>
      <c r="E12" s="7">
        <v>5.5</v>
      </c>
      <c r="F12" s="8" t="s">
        <v>0</v>
      </c>
      <c r="G12" s="8" t="e">
        <f t="shared" si="0"/>
        <v>#VALUE!</v>
      </c>
    </row>
    <row r="13" spans="1:7" ht="30" x14ac:dyDescent="0.25">
      <c r="A13" s="1" t="s">
        <v>30</v>
      </c>
      <c r="B13" s="6" t="s">
        <v>31</v>
      </c>
      <c r="C13" s="6" t="s">
        <v>33</v>
      </c>
      <c r="D13" s="6" t="s">
        <v>32</v>
      </c>
      <c r="E13" s="7">
        <v>8.25</v>
      </c>
      <c r="F13" s="8" t="s">
        <v>0</v>
      </c>
      <c r="G13" s="8" t="e">
        <f t="shared" si="0"/>
        <v>#VALUE!</v>
      </c>
    </row>
    <row r="14" spans="1:7" x14ac:dyDescent="0.25">
      <c r="A14" s="1" t="s">
        <v>34</v>
      </c>
      <c r="B14" s="6" t="s">
        <v>11</v>
      </c>
      <c r="C14" s="6" t="s">
        <v>35</v>
      </c>
      <c r="D14" s="6" t="s">
        <v>12</v>
      </c>
      <c r="E14" s="7">
        <v>1</v>
      </c>
      <c r="F14" s="8" t="s">
        <v>0</v>
      </c>
      <c r="G14" s="8" t="e">
        <f t="shared" si="0"/>
        <v>#VALUE!</v>
      </c>
    </row>
    <row r="15" spans="1:7" x14ac:dyDescent="0.25">
      <c r="A15" s="1" t="s">
        <v>36</v>
      </c>
      <c r="B15" s="6" t="s">
        <v>11</v>
      </c>
      <c r="C15" s="6" t="s">
        <v>37</v>
      </c>
      <c r="D15" s="6" t="s">
        <v>12</v>
      </c>
      <c r="E15" s="7">
        <v>1</v>
      </c>
      <c r="F15" s="8" t="s">
        <v>0</v>
      </c>
      <c r="G15" s="8" t="e">
        <f t="shared" si="0"/>
        <v>#VALUE!</v>
      </c>
    </row>
    <row r="16" spans="1:7" x14ac:dyDescent="0.25">
      <c r="A16" s="1" t="s">
        <v>38</v>
      </c>
      <c r="B16" s="6" t="s">
        <v>11</v>
      </c>
      <c r="C16" s="6" t="s">
        <v>40</v>
      </c>
      <c r="D16" s="6" t="s">
        <v>39</v>
      </c>
      <c r="E16" s="7">
        <v>2</v>
      </c>
      <c r="F16" s="8" t="s">
        <v>0</v>
      </c>
      <c r="G16" s="8" t="e">
        <f t="shared" si="0"/>
        <v>#VALUE!</v>
      </c>
    </row>
    <row r="17" spans="1:7" x14ac:dyDescent="0.25">
      <c r="A17" s="14" t="s">
        <v>14</v>
      </c>
      <c r="B17" s="4" t="s">
        <v>8</v>
      </c>
      <c r="C17" s="4" t="s">
        <v>41</v>
      </c>
      <c r="D17" s="5" t="s">
        <v>0</v>
      </c>
      <c r="E17" s="5" t="s">
        <v>0</v>
      </c>
      <c r="F17" s="5" t="s">
        <v>0</v>
      </c>
      <c r="G17" s="5" t="e">
        <f>G18+G19+G20+G21+G22+G23+G24+G25+G26+G27+G28+G29+G30+G31+G32+G33+G34+G35</f>
        <v>#VALUE!</v>
      </c>
    </row>
    <row r="18" spans="1:7" ht="30" x14ac:dyDescent="0.25">
      <c r="A18" s="1" t="s">
        <v>42</v>
      </c>
      <c r="B18" s="6" t="s">
        <v>43</v>
      </c>
      <c r="C18" s="6" t="s">
        <v>45</v>
      </c>
      <c r="D18" s="6" t="s">
        <v>44</v>
      </c>
      <c r="E18" s="7">
        <v>5</v>
      </c>
      <c r="F18" s="8" t="s">
        <v>0</v>
      </c>
      <c r="G18" s="8" t="e">
        <f>G19+G20+G21+G22+G23+G24+G25+G26+G27+G28+G29+G30+G31+G32+G33+G34+G35+G3</f>
        <v>#VALUE!</v>
      </c>
    </row>
    <row r="19" spans="1:7" x14ac:dyDescent="0.25">
      <c r="A19" s="1" t="s">
        <v>46</v>
      </c>
      <c r="B19" s="6" t="s">
        <v>47</v>
      </c>
      <c r="C19" s="6" t="s">
        <v>49</v>
      </c>
      <c r="D19" s="6" t="s">
        <v>48</v>
      </c>
      <c r="E19" s="7">
        <v>1</v>
      </c>
      <c r="F19" s="8" t="s">
        <v>0</v>
      </c>
      <c r="G19" s="8" t="e">
        <f t="shared" ref="G19:G75" si="1">E19*F19</f>
        <v>#VALUE!</v>
      </c>
    </row>
    <row r="20" spans="1:7" x14ac:dyDescent="0.25">
      <c r="A20" s="1" t="s">
        <v>50</v>
      </c>
      <c r="B20" s="6" t="s">
        <v>47</v>
      </c>
      <c r="C20" s="6" t="s">
        <v>51</v>
      </c>
      <c r="D20" s="6" t="s">
        <v>48</v>
      </c>
      <c r="E20" s="7">
        <v>5</v>
      </c>
      <c r="F20" s="8" t="s">
        <v>0</v>
      </c>
      <c r="G20" s="8" t="e">
        <f t="shared" si="1"/>
        <v>#VALUE!</v>
      </c>
    </row>
    <row r="21" spans="1:7" ht="30" x14ac:dyDescent="0.25">
      <c r="A21" s="1" t="s">
        <v>52</v>
      </c>
      <c r="B21" s="6" t="s">
        <v>53</v>
      </c>
      <c r="C21" s="6" t="s">
        <v>54</v>
      </c>
      <c r="D21" s="6" t="s">
        <v>16</v>
      </c>
      <c r="E21" s="7">
        <v>2.1</v>
      </c>
      <c r="F21" s="8" t="s">
        <v>0</v>
      </c>
      <c r="G21" s="8" t="e">
        <f t="shared" si="1"/>
        <v>#VALUE!</v>
      </c>
    </row>
    <row r="22" spans="1:7" ht="60" x14ac:dyDescent="0.25">
      <c r="A22" s="1" t="s">
        <v>55</v>
      </c>
      <c r="B22" s="6" t="s">
        <v>56</v>
      </c>
      <c r="C22" s="6" t="s">
        <v>57</v>
      </c>
      <c r="D22" s="6" t="s">
        <v>16</v>
      </c>
      <c r="E22" s="7">
        <v>9</v>
      </c>
      <c r="F22" s="8" t="s">
        <v>0</v>
      </c>
      <c r="G22" s="8" t="e">
        <f t="shared" si="1"/>
        <v>#VALUE!</v>
      </c>
    </row>
    <row r="23" spans="1:7" ht="30" x14ac:dyDescent="0.25">
      <c r="A23" s="1" t="s">
        <v>58</v>
      </c>
      <c r="B23" s="6" t="s">
        <v>59</v>
      </c>
      <c r="C23" s="6" t="s">
        <v>60</v>
      </c>
      <c r="D23" s="6" t="s">
        <v>32</v>
      </c>
      <c r="E23" s="7">
        <v>6.875</v>
      </c>
      <c r="F23" s="8" t="s">
        <v>0</v>
      </c>
      <c r="G23" s="8" t="e">
        <f t="shared" si="1"/>
        <v>#VALUE!</v>
      </c>
    </row>
    <row r="24" spans="1:7" ht="30" x14ac:dyDescent="0.25">
      <c r="A24" s="1" t="s">
        <v>61</v>
      </c>
      <c r="B24" s="6" t="s">
        <v>62</v>
      </c>
      <c r="C24" s="6" t="s">
        <v>63</v>
      </c>
      <c r="D24" s="6" t="s">
        <v>16</v>
      </c>
      <c r="E24" s="7">
        <v>85.936000000000007</v>
      </c>
      <c r="F24" s="8" t="s">
        <v>0</v>
      </c>
      <c r="G24" s="8" t="e">
        <f t="shared" si="1"/>
        <v>#VALUE!</v>
      </c>
    </row>
    <row r="25" spans="1:7" ht="45" x14ac:dyDescent="0.25">
      <c r="A25" s="1" t="s">
        <v>64</v>
      </c>
      <c r="B25" s="6" t="s">
        <v>65</v>
      </c>
      <c r="C25" s="6" t="s">
        <v>66</v>
      </c>
      <c r="D25" s="6" t="s">
        <v>16</v>
      </c>
      <c r="E25" s="7">
        <v>68.748999999999995</v>
      </c>
      <c r="F25" s="8" t="s">
        <v>0</v>
      </c>
      <c r="G25" s="8" t="e">
        <f t="shared" si="1"/>
        <v>#VALUE!</v>
      </c>
    </row>
    <row r="26" spans="1:7" x14ac:dyDescent="0.25">
      <c r="A26" s="1" t="s">
        <v>67</v>
      </c>
      <c r="B26" s="6" t="s">
        <v>68</v>
      </c>
      <c r="C26" s="6" t="s">
        <v>69</v>
      </c>
      <c r="D26" s="6" t="s">
        <v>16</v>
      </c>
      <c r="E26" s="7">
        <v>68.748999999999995</v>
      </c>
      <c r="F26" s="8" t="s">
        <v>0</v>
      </c>
      <c r="G26" s="8" t="e">
        <f t="shared" si="1"/>
        <v>#VALUE!</v>
      </c>
    </row>
    <row r="27" spans="1:7" ht="30" x14ac:dyDescent="0.25">
      <c r="A27" s="1" t="s">
        <v>70</v>
      </c>
      <c r="B27" s="6" t="s">
        <v>71</v>
      </c>
      <c r="C27" s="6" t="s">
        <v>72</v>
      </c>
      <c r="D27" s="6" t="s">
        <v>16</v>
      </c>
      <c r="E27" s="7">
        <v>68.748999999999995</v>
      </c>
      <c r="F27" s="8" t="s">
        <v>0</v>
      </c>
      <c r="G27" s="8" t="e">
        <f t="shared" si="1"/>
        <v>#VALUE!</v>
      </c>
    </row>
    <row r="28" spans="1:7" ht="30" x14ac:dyDescent="0.25">
      <c r="A28" s="1" t="s">
        <v>73</v>
      </c>
      <c r="B28" s="6" t="s">
        <v>74</v>
      </c>
      <c r="C28" s="6" t="s">
        <v>203</v>
      </c>
      <c r="D28" s="6" t="s">
        <v>16</v>
      </c>
      <c r="E28" s="7">
        <v>68.748999999999995</v>
      </c>
      <c r="F28" s="8" t="s">
        <v>0</v>
      </c>
      <c r="G28" s="8" t="e">
        <f t="shared" si="1"/>
        <v>#VALUE!</v>
      </c>
    </row>
    <row r="29" spans="1:7" ht="30" x14ac:dyDescent="0.25">
      <c r="A29" s="1" t="s">
        <v>75</v>
      </c>
      <c r="B29" s="6" t="s">
        <v>76</v>
      </c>
      <c r="C29" s="6" t="s">
        <v>77</v>
      </c>
      <c r="D29" s="6" t="s">
        <v>16</v>
      </c>
      <c r="E29" s="7">
        <v>68.748999999999995</v>
      </c>
      <c r="F29" s="8" t="s">
        <v>0</v>
      </c>
      <c r="G29" s="8" t="e">
        <f t="shared" si="1"/>
        <v>#VALUE!</v>
      </c>
    </row>
    <row r="30" spans="1:7" x14ac:dyDescent="0.25">
      <c r="A30" s="1" t="s">
        <v>78</v>
      </c>
      <c r="B30" s="6" t="s">
        <v>79</v>
      </c>
      <c r="C30" s="6" t="s">
        <v>80</v>
      </c>
      <c r="D30" s="6" t="s">
        <v>16</v>
      </c>
      <c r="E30" s="7">
        <v>1.45</v>
      </c>
      <c r="F30" s="8" t="s">
        <v>0</v>
      </c>
      <c r="G30" s="8" t="e">
        <f t="shared" si="1"/>
        <v>#VALUE!</v>
      </c>
    </row>
    <row r="31" spans="1:7" ht="30" x14ac:dyDescent="0.25">
      <c r="A31" s="1" t="s">
        <v>81</v>
      </c>
      <c r="B31" s="6" t="s">
        <v>82</v>
      </c>
      <c r="C31" s="6" t="s">
        <v>83</v>
      </c>
      <c r="D31" s="6" t="s">
        <v>16</v>
      </c>
      <c r="E31" s="7">
        <v>68.748999999999995</v>
      </c>
      <c r="F31" s="8" t="s">
        <v>0</v>
      </c>
      <c r="G31" s="8" t="e">
        <f t="shared" si="1"/>
        <v>#VALUE!</v>
      </c>
    </row>
    <row r="32" spans="1:7" x14ac:dyDescent="0.25">
      <c r="A32" s="1" t="s">
        <v>84</v>
      </c>
      <c r="B32" s="6" t="s">
        <v>85</v>
      </c>
      <c r="C32" s="6" t="s">
        <v>86</v>
      </c>
      <c r="D32" s="6" t="s">
        <v>44</v>
      </c>
      <c r="E32" s="7">
        <v>100.98</v>
      </c>
      <c r="F32" s="8" t="s">
        <v>0</v>
      </c>
      <c r="G32" s="8" t="e">
        <f t="shared" si="1"/>
        <v>#VALUE!</v>
      </c>
    </row>
    <row r="33" spans="1:7" ht="30" x14ac:dyDescent="0.25">
      <c r="A33" s="1" t="s">
        <v>87</v>
      </c>
      <c r="B33" s="6" t="s">
        <v>88</v>
      </c>
      <c r="C33" s="6" t="s">
        <v>89</v>
      </c>
      <c r="D33" s="6" t="s">
        <v>16</v>
      </c>
      <c r="E33" s="7">
        <v>169.72900000000001</v>
      </c>
      <c r="F33" s="8" t="s">
        <v>0</v>
      </c>
      <c r="G33" s="8" t="e">
        <f t="shared" si="1"/>
        <v>#VALUE!</v>
      </c>
    </row>
    <row r="34" spans="1:7" ht="30" x14ac:dyDescent="0.25">
      <c r="A34" s="1" t="s">
        <v>90</v>
      </c>
      <c r="B34" s="6" t="s">
        <v>91</v>
      </c>
      <c r="C34" s="6" t="s">
        <v>92</v>
      </c>
      <c r="D34" s="6" t="s">
        <v>16</v>
      </c>
      <c r="E34" s="7">
        <v>151.47</v>
      </c>
      <c r="F34" s="8" t="s">
        <v>0</v>
      </c>
      <c r="G34" s="8" t="e">
        <f t="shared" si="1"/>
        <v>#VALUE!</v>
      </c>
    </row>
    <row r="35" spans="1:7" x14ac:dyDescent="0.25">
      <c r="A35" s="1" t="s">
        <v>93</v>
      </c>
      <c r="B35" s="6" t="s">
        <v>94</v>
      </c>
      <c r="C35" s="6" t="s">
        <v>96</v>
      </c>
      <c r="D35" s="6" t="s">
        <v>95</v>
      </c>
      <c r="E35" s="7">
        <v>7</v>
      </c>
      <c r="F35" s="8" t="s">
        <v>0</v>
      </c>
      <c r="G35" s="8" t="e">
        <f t="shared" si="1"/>
        <v>#VALUE!</v>
      </c>
    </row>
    <row r="36" spans="1:7" x14ac:dyDescent="0.25">
      <c r="A36" s="14" t="s">
        <v>18</v>
      </c>
      <c r="B36" s="4" t="s">
        <v>8</v>
      </c>
      <c r="C36" s="4" t="s">
        <v>97</v>
      </c>
      <c r="D36" s="5" t="s">
        <v>0</v>
      </c>
      <c r="E36" s="5" t="s">
        <v>0</v>
      </c>
      <c r="F36" s="5" t="s">
        <v>0</v>
      </c>
      <c r="G36" s="5" t="e">
        <f>G37+G38+G39+G40+G41+G42</f>
        <v>#VALUE!</v>
      </c>
    </row>
    <row r="37" spans="1:7" ht="30" x14ac:dyDescent="0.25">
      <c r="A37" s="1" t="s">
        <v>98</v>
      </c>
      <c r="B37" s="6" t="s">
        <v>99</v>
      </c>
      <c r="C37" s="6" t="s">
        <v>100</v>
      </c>
      <c r="D37" s="6" t="s">
        <v>44</v>
      </c>
      <c r="E37" s="7">
        <v>13.3</v>
      </c>
      <c r="F37" s="8" t="s">
        <v>0</v>
      </c>
      <c r="G37" s="8" t="e">
        <f t="shared" si="1"/>
        <v>#VALUE!</v>
      </c>
    </row>
    <row r="38" spans="1:7" ht="30" x14ac:dyDescent="0.25">
      <c r="A38" s="1" t="s">
        <v>101</v>
      </c>
      <c r="B38" s="6" t="s">
        <v>99</v>
      </c>
      <c r="C38" s="6" t="s">
        <v>102</v>
      </c>
      <c r="D38" s="6" t="s">
        <v>44</v>
      </c>
      <c r="E38" s="7">
        <v>6.8</v>
      </c>
      <c r="F38" s="8" t="s">
        <v>0</v>
      </c>
      <c r="G38" s="8" t="e">
        <f t="shared" si="1"/>
        <v>#VALUE!</v>
      </c>
    </row>
    <row r="39" spans="1:7" x14ac:dyDescent="0.25">
      <c r="A39" s="1" t="s">
        <v>103</v>
      </c>
      <c r="B39" s="6" t="s">
        <v>104</v>
      </c>
      <c r="C39" s="6" t="s">
        <v>105</v>
      </c>
      <c r="D39" s="6" t="s">
        <v>44</v>
      </c>
      <c r="E39" s="7">
        <v>20.100000000000001</v>
      </c>
      <c r="F39" s="8" t="s">
        <v>0</v>
      </c>
      <c r="G39" s="8" t="e">
        <f t="shared" si="1"/>
        <v>#VALUE!</v>
      </c>
    </row>
    <row r="40" spans="1:7" ht="45" x14ac:dyDescent="0.25">
      <c r="A40" s="1" t="s">
        <v>106</v>
      </c>
      <c r="B40" s="6" t="s">
        <v>107</v>
      </c>
      <c r="C40" s="6" t="s">
        <v>108</v>
      </c>
      <c r="D40" s="6" t="s">
        <v>48</v>
      </c>
      <c r="E40" s="7">
        <v>2</v>
      </c>
      <c r="F40" s="8" t="s">
        <v>0</v>
      </c>
      <c r="G40" s="8" t="e">
        <f t="shared" si="1"/>
        <v>#VALUE!</v>
      </c>
    </row>
    <row r="41" spans="1:7" x14ac:dyDescent="0.25">
      <c r="A41" s="1" t="s">
        <v>109</v>
      </c>
      <c r="B41" s="6" t="s">
        <v>110</v>
      </c>
      <c r="C41" s="6" t="s">
        <v>111</v>
      </c>
      <c r="D41" s="6" t="s">
        <v>48</v>
      </c>
      <c r="E41" s="7">
        <v>1</v>
      </c>
      <c r="F41" s="8" t="s">
        <v>0</v>
      </c>
      <c r="G41" s="8" t="e">
        <f t="shared" si="1"/>
        <v>#VALUE!</v>
      </c>
    </row>
    <row r="42" spans="1:7" x14ac:dyDescent="0.25">
      <c r="A42" s="1" t="s">
        <v>112</v>
      </c>
      <c r="B42" s="6" t="s">
        <v>113</v>
      </c>
      <c r="C42" s="6" t="s">
        <v>114</v>
      </c>
      <c r="D42" s="6" t="s">
        <v>48</v>
      </c>
      <c r="E42" s="7">
        <v>1</v>
      </c>
      <c r="F42" s="8" t="s">
        <v>0</v>
      </c>
      <c r="G42" s="8" t="e">
        <f t="shared" si="1"/>
        <v>#VALUE!</v>
      </c>
    </row>
    <row r="43" spans="1:7" x14ac:dyDescent="0.25">
      <c r="A43" s="14" t="s">
        <v>21</v>
      </c>
      <c r="B43" s="4" t="s">
        <v>8</v>
      </c>
      <c r="C43" s="4" t="s">
        <v>115</v>
      </c>
      <c r="D43" s="5" t="s">
        <v>0</v>
      </c>
      <c r="E43" s="5" t="s">
        <v>0</v>
      </c>
      <c r="F43" s="5" t="s">
        <v>0</v>
      </c>
      <c r="G43" s="5" t="e">
        <f>G44+G45+G46</f>
        <v>#VALUE!</v>
      </c>
    </row>
    <row r="44" spans="1:7" ht="30" x14ac:dyDescent="0.25">
      <c r="A44" s="1" t="s">
        <v>116</v>
      </c>
      <c r="B44" s="6" t="s">
        <v>117</v>
      </c>
      <c r="C44" s="6" t="s">
        <v>118</v>
      </c>
      <c r="D44" s="6" t="s">
        <v>44</v>
      </c>
      <c r="E44" s="7">
        <v>1.2</v>
      </c>
      <c r="F44" s="8" t="s">
        <v>0</v>
      </c>
      <c r="G44" s="8" t="e">
        <f t="shared" si="1"/>
        <v>#VALUE!</v>
      </c>
    </row>
    <row r="45" spans="1:7" ht="30" x14ac:dyDescent="0.25">
      <c r="A45" s="1" t="s">
        <v>119</v>
      </c>
      <c r="B45" s="6" t="s">
        <v>120</v>
      </c>
      <c r="C45" s="6" t="s">
        <v>121</v>
      </c>
      <c r="D45" s="6" t="s">
        <v>44</v>
      </c>
      <c r="E45" s="7">
        <v>2.5</v>
      </c>
      <c r="F45" s="8" t="s">
        <v>0</v>
      </c>
      <c r="G45" s="8" t="e">
        <f t="shared" si="1"/>
        <v>#VALUE!</v>
      </c>
    </row>
    <row r="46" spans="1:7" ht="30" x14ac:dyDescent="0.25">
      <c r="A46" s="1" t="s">
        <v>122</v>
      </c>
      <c r="B46" s="6" t="s">
        <v>123</v>
      </c>
      <c r="C46" s="6" t="s">
        <v>124</v>
      </c>
      <c r="D46" s="6" t="s">
        <v>44</v>
      </c>
      <c r="E46" s="7">
        <v>2.6</v>
      </c>
      <c r="F46" s="8" t="s">
        <v>0</v>
      </c>
      <c r="G46" s="8" t="e">
        <f t="shared" si="1"/>
        <v>#VALUE!</v>
      </c>
    </row>
    <row r="47" spans="1:7" x14ac:dyDescent="0.25">
      <c r="A47" s="14" t="s">
        <v>24</v>
      </c>
      <c r="B47" s="4" t="s">
        <v>8</v>
      </c>
      <c r="C47" s="4" t="s">
        <v>125</v>
      </c>
      <c r="D47" s="5" t="s">
        <v>0</v>
      </c>
      <c r="E47" s="5" t="s">
        <v>0</v>
      </c>
      <c r="F47" s="5" t="s">
        <v>0</v>
      </c>
      <c r="G47" s="5" t="e">
        <f>G48+G49+G50+G51+G52+G53+G54+G55+G56+G57+G58++G59+G60+G61+G62+G63+G64+G65+G66+G67</f>
        <v>#VALUE!</v>
      </c>
    </row>
    <row r="48" spans="1:7" ht="30" x14ac:dyDescent="0.25">
      <c r="A48" s="1" t="s">
        <v>126</v>
      </c>
      <c r="B48" s="6" t="s">
        <v>127</v>
      </c>
      <c r="C48" s="6" t="s">
        <v>128</v>
      </c>
      <c r="D48" s="6" t="s">
        <v>44</v>
      </c>
      <c r="E48" s="7">
        <v>15.6</v>
      </c>
      <c r="F48" s="8" t="s">
        <v>0</v>
      </c>
      <c r="G48" s="8" t="e">
        <f t="shared" si="1"/>
        <v>#VALUE!</v>
      </c>
    </row>
    <row r="49" spans="1:7" ht="30" x14ac:dyDescent="0.25">
      <c r="A49" s="1" t="s">
        <v>129</v>
      </c>
      <c r="B49" s="6" t="s">
        <v>130</v>
      </c>
      <c r="C49" s="6" t="s">
        <v>131</v>
      </c>
      <c r="D49" s="6" t="s">
        <v>48</v>
      </c>
      <c r="E49" s="7">
        <v>129.80000000000001</v>
      </c>
      <c r="F49" s="8" t="s">
        <v>0</v>
      </c>
      <c r="G49" s="8" t="e">
        <f t="shared" si="1"/>
        <v>#VALUE!</v>
      </c>
    </row>
    <row r="50" spans="1:7" ht="45" x14ac:dyDescent="0.25">
      <c r="A50" s="1" t="s">
        <v>132</v>
      </c>
      <c r="B50" s="6" t="s">
        <v>133</v>
      </c>
      <c r="C50" s="6" t="s">
        <v>134</v>
      </c>
      <c r="D50" s="6" t="s">
        <v>44</v>
      </c>
      <c r="E50" s="7">
        <v>60</v>
      </c>
      <c r="F50" s="8" t="s">
        <v>0</v>
      </c>
      <c r="G50" s="8" t="e">
        <f t="shared" si="1"/>
        <v>#VALUE!</v>
      </c>
    </row>
    <row r="51" spans="1:7" ht="45" x14ac:dyDescent="0.25">
      <c r="A51" s="1" t="s">
        <v>135</v>
      </c>
      <c r="B51" s="6" t="s">
        <v>133</v>
      </c>
      <c r="C51" s="6" t="s">
        <v>136</v>
      </c>
      <c r="D51" s="6" t="s">
        <v>44</v>
      </c>
      <c r="E51" s="7">
        <v>20</v>
      </c>
      <c r="F51" s="8" t="s">
        <v>0</v>
      </c>
      <c r="G51" s="8" t="e">
        <f t="shared" si="1"/>
        <v>#VALUE!</v>
      </c>
    </row>
    <row r="52" spans="1:7" ht="30" x14ac:dyDescent="0.25">
      <c r="A52" s="1" t="s">
        <v>137</v>
      </c>
      <c r="B52" s="6" t="s">
        <v>138</v>
      </c>
      <c r="C52" s="6" t="s">
        <v>139</v>
      </c>
      <c r="D52" s="6" t="s">
        <v>48</v>
      </c>
      <c r="E52" s="7">
        <v>15</v>
      </c>
      <c r="F52" s="8" t="s">
        <v>0</v>
      </c>
      <c r="G52" s="8" t="e">
        <f t="shared" si="1"/>
        <v>#VALUE!</v>
      </c>
    </row>
    <row r="53" spans="1:7" ht="45" x14ac:dyDescent="0.25">
      <c r="A53" s="1" t="s">
        <v>140</v>
      </c>
      <c r="B53" s="6" t="s">
        <v>141</v>
      </c>
      <c r="C53" s="6" t="s">
        <v>142</v>
      </c>
      <c r="D53" s="6" t="s">
        <v>48</v>
      </c>
      <c r="E53" s="7">
        <v>8</v>
      </c>
      <c r="F53" s="8" t="s">
        <v>0</v>
      </c>
      <c r="G53" s="8" t="e">
        <f t="shared" si="1"/>
        <v>#VALUE!</v>
      </c>
    </row>
    <row r="54" spans="1:7" ht="45" x14ac:dyDescent="0.25">
      <c r="A54" s="1" t="s">
        <v>143</v>
      </c>
      <c r="B54" s="6" t="s">
        <v>144</v>
      </c>
      <c r="C54" s="6" t="s">
        <v>145</v>
      </c>
      <c r="D54" s="6" t="s">
        <v>48</v>
      </c>
      <c r="E54" s="7">
        <v>21</v>
      </c>
      <c r="F54" s="8" t="s">
        <v>0</v>
      </c>
      <c r="G54" s="8" t="e">
        <f t="shared" si="1"/>
        <v>#VALUE!</v>
      </c>
    </row>
    <row r="55" spans="1:7" ht="60" x14ac:dyDescent="0.25">
      <c r="A55" s="1" t="s">
        <v>146</v>
      </c>
      <c r="B55" s="6" t="s">
        <v>147</v>
      </c>
      <c r="C55" s="6" t="s">
        <v>148</v>
      </c>
      <c r="D55" s="6" t="s">
        <v>48</v>
      </c>
      <c r="E55" s="7">
        <v>21</v>
      </c>
      <c r="F55" s="8" t="s">
        <v>0</v>
      </c>
      <c r="G55" s="8" t="e">
        <f t="shared" si="1"/>
        <v>#VALUE!</v>
      </c>
    </row>
    <row r="56" spans="1:7" ht="30" x14ac:dyDescent="0.25">
      <c r="A56" s="1" t="s">
        <v>149</v>
      </c>
      <c r="B56" s="6" t="s">
        <v>150</v>
      </c>
      <c r="C56" s="6" t="s">
        <v>151</v>
      </c>
      <c r="D56" s="6" t="s">
        <v>48</v>
      </c>
      <c r="E56" s="7">
        <v>21</v>
      </c>
      <c r="F56" s="8" t="s">
        <v>0</v>
      </c>
      <c r="G56" s="8" t="e">
        <f t="shared" si="1"/>
        <v>#VALUE!</v>
      </c>
    </row>
    <row r="57" spans="1:7" ht="30" x14ac:dyDescent="0.25">
      <c r="A57" s="1" t="s">
        <v>152</v>
      </c>
      <c r="B57" s="6" t="s">
        <v>153</v>
      </c>
      <c r="C57" s="6" t="s">
        <v>154</v>
      </c>
      <c r="D57" s="6" t="s">
        <v>48</v>
      </c>
      <c r="E57" s="7">
        <v>9</v>
      </c>
      <c r="F57" s="8" t="s">
        <v>0</v>
      </c>
      <c r="G57" s="8" t="e">
        <f t="shared" si="1"/>
        <v>#VALUE!</v>
      </c>
    </row>
    <row r="58" spans="1:7" ht="60" x14ac:dyDescent="0.25">
      <c r="A58" s="1" t="s">
        <v>155</v>
      </c>
      <c r="B58" s="6" t="s">
        <v>156</v>
      </c>
      <c r="C58" s="6" t="s">
        <v>157</v>
      </c>
      <c r="D58" s="6" t="s">
        <v>48</v>
      </c>
      <c r="E58" s="7">
        <v>8</v>
      </c>
      <c r="F58" s="8" t="s">
        <v>0</v>
      </c>
      <c r="G58" s="8" t="e">
        <f t="shared" si="1"/>
        <v>#VALUE!</v>
      </c>
    </row>
    <row r="59" spans="1:7" ht="45" x14ac:dyDescent="0.25">
      <c r="A59" s="1" t="s">
        <v>158</v>
      </c>
      <c r="B59" s="6" t="s">
        <v>159</v>
      </c>
      <c r="C59" s="6" t="s">
        <v>160</v>
      </c>
      <c r="D59" s="6" t="s">
        <v>48</v>
      </c>
      <c r="E59" s="7">
        <v>8</v>
      </c>
      <c r="F59" s="8" t="s">
        <v>0</v>
      </c>
      <c r="G59" s="8" t="e">
        <f t="shared" si="1"/>
        <v>#VALUE!</v>
      </c>
    </row>
    <row r="60" spans="1:7" ht="30" x14ac:dyDescent="0.25">
      <c r="A60" s="1" t="s">
        <v>161</v>
      </c>
      <c r="B60" s="6" t="s">
        <v>162</v>
      </c>
      <c r="C60" s="6" t="s">
        <v>163</v>
      </c>
      <c r="D60" s="6" t="s">
        <v>12</v>
      </c>
      <c r="E60" s="7">
        <v>9</v>
      </c>
      <c r="F60" s="8" t="s">
        <v>0</v>
      </c>
      <c r="G60" s="8" t="e">
        <f t="shared" si="1"/>
        <v>#VALUE!</v>
      </c>
    </row>
    <row r="61" spans="1:7" ht="30" x14ac:dyDescent="0.25">
      <c r="A61" s="1" t="s">
        <v>164</v>
      </c>
      <c r="B61" s="6" t="s">
        <v>165</v>
      </c>
      <c r="C61" s="6" t="s">
        <v>166</v>
      </c>
      <c r="D61" s="6" t="s">
        <v>12</v>
      </c>
      <c r="E61" s="7">
        <v>1</v>
      </c>
      <c r="F61" s="8" t="s">
        <v>0</v>
      </c>
      <c r="G61" s="8" t="e">
        <f t="shared" si="1"/>
        <v>#VALUE!</v>
      </c>
    </row>
    <row r="62" spans="1:7" ht="30" x14ac:dyDescent="0.25">
      <c r="A62" s="1" t="s">
        <v>167</v>
      </c>
      <c r="B62" s="6" t="s">
        <v>168</v>
      </c>
      <c r="C62" s="6" t="s">
        <v>169</v>
      </c>
      <c r="D62" s="6" t="s">
        <v>48</v>
      </c>
      <c r="E62" s="7">
        <v>12</v>
      </c>
      <c r="F62" s="8" t="s">
        <v>0</v>
      </c>
      <c r="G62" s="8" t="e">
        <f t="shared" si="1"/>
        <v>#VALUE!</v>
      </c>
    </row>
    <row r="63" spans="1:7" ht="30" x14ac:dyDescent="0.25">
      <c r="A63" s="1" t="s">
        <v>170</v>
      </c>
      <c r="B63" s="6" t="s">
        <v>171</v>
      </c>
      <c r="C63" s="6" t="s">
        <v>172</v>
      </c>
      <c r="D63" s="6" t="s">
        <v>48</v>
      </c>
      <c r="E63" s="7">
        <v>2</v>
      </c>
      <c r="F63" s="8" t="s">
        <v>0</v>
      </c>
      <c r="G63" s="8" t="e">
        <f t="shared" si="1"/>
        <v>#VALUE!</v>
      </c>
    </row>
    <row r="64" spans="1:7" x14ac:dyDescent="0.25">
      <c r="A64" s="1" t="s">
        <v>173</v>
      </c>
      <c r="B64" s="6" t="s">
        <v>171</v>
      </c>
      <c r="C64" s="6" t="s">
        <v>174</v>
      </c>
      <c r="D64" s="6" t="s">
        <v>48</v>
      </c>
      <c r="E64" s="7">
        <v>9</v>
      </c>
      <c r="F64" s="8" t="s">
        <v>0</v>
      </c>
      <c r="G64" s="8" t="e">
        <f t="shared" si="1"/>
        <v>#VALUE!</v>
      </c>
    </row>
    <row r="65" spans="1:7" ht="30" x14ac:dyDescent="0.25">
      <c r="A65" s="1" t="s">
        <v>175</v>
      </c>
      <c r="B65" s="6" t="s">
        <v>176</v>
      </c>
      <c r="C65" s="6" t="s">
        <v>177</v>
      </c>
      <c r="D65" s="6" t="s">
        <v>48</v>
      </c>
      <c r="E65" s="7">
        <v>2</v>
      </c>
      <c r="F65" s="8" t="s">
        <v>0</v>
      </c>
      <c r="G65" s="8" t="e">
        <f t="shared" si="1"/>
        <v>#VALUE!</v>
      </c>
    </row>
    <row r="66" spans="1:7" ht="30" x14ac:dyDescent="0.25">
      <c r="A66" s="1" t="s">
        <v>178</v>
      </c>
      <c r="B66" s="6" t="s">
        <v>179</v>
      </c>
      <c r="C66" s="6" t="s">
        <v>180</v>
      </c>
      <c r="D66" s="6" t="s">
        <v>48</v>
      </c>
      <c r="E66" s="7">
        <v>16</v>
      </c>
      <c r="F66" s="8" t="s">
        <v>0</v>
      </c>
      <c r="G66" s="8" t="e">
        <f t="shared" si="1"/>
        <v>#VALUE!</v>
      </c>
    </row>
    <row r="67" spans="1:7" ht="30" x14ac:dyDescent="0.25">
      <c r="A67" s="1" t="s">
        <v>181</v>
      </c>
      <c r="B67" s="6" t="s">
        <v>182</v>
      </c>
      <c r="C67" s="6" t="s">
        <v>183</v>
      </c>
      <c r="D67" s="6" t="s">
        <v>48</v>
      </c>
      <c r="E67" s="7">
        <v>9</v>
      </c>
      <c r="F67" s="8" t="s">
        <v>0</v>
      </c>
      <c r="G67" s="8" t="e">
        <f t="shared" si="1"/>
        <v>#VALUE!</v>
      </c>
    </row>
    <row r="68" spans="1:7" x14ac:dyDescent="0.25">
      <c r="A68" s="14" t="s">
        <v>27</v>
      </c>
      <c r="B68" s="4" t="s">
        <v>8</v>
      </c>
      <c r="C68" s="4" t="s">
        <v>184</v>
      </c>
      <c r="D68" s="5" t="s">
        <v>0</v>
      </c>
      <c r="E68" s="5" t="s">
        <v>0</v>
      </c>
      <c r="F68" s="5" t="s">
        <v>0</v>
      </c>
      <c r="G68" s="5" t="e">
        <f>G69+G70+G71+G72+G73+G74+G75</f>
        <v>#VALUE!</v>
      </c>
    </row>
    <row r="69" spans="1:7" ht="30" x14ac:dyDescent="0.25">
      <c r="A69" s="1" t="s">
        <v>185</v>
      </c>
      <c r="B69" s="6" t="s">
        <v>186</v>
      </c>
      <c r="C69" s="6" t="s">
        <v>187</v>
      </c>
      <c r="D69" s="6" t="s">
        <v>48</v>
      </c>
      <c r="E69" s="7">
        <v>1</v>
      </c>
      <c r="F69" s="8" t="s">
        <v>0</v>
      </c>
      <c r="G69" s="8" t="e">
        <f t="shared" si="1"/>
        <v>#VALUE!</v>
      </c>
    </row>
    <row r="70" spans="1:7" ht="30" x14ac:dyDescent="0.25">
      <c r="A70" s="1" t="s">
        <v>188</v>
      </c>
      <c r="B70" s="6" t="s">
        <v>189</v>
      </c>
      <c r="C70" s="6" t="s">
        <v>190</v>
      </c>
      <c r="D70" s="6" t="s">
        <v>16</v>
      </c>
      <c r="E70" s="7">
        <v>1.494</v>
      </c>
      <c r="F70" s="8" t="s">
        <v>0</v>
      </c>
      <c r="G70" s="8" t="e">
        <f t="shared" si="1"/>
        <v>#VALUE!</v>
      </c>
    </row>
    <row r="71" spans="1:7" ht="30" x14ac:dyDescent="0.25">
      <c r="A71" s="1" t="s">
        <v>191</v>
      </c>
      <c r="B71" s="6" t="s">
        <v>192</v>
      </c>
      <c r="C71" s="6" t="s">
        <v>193</v>
      </c>
      <c r="D71" s="6" t="s">
        <v>16</v>
      </c>
      <c r="E71" s="7">
        <v>1.08</v>
      </c>
      <c r="F71" s="8" t="s">
        <v>0</v>
      </c>
      <c r="G71" s="8" t="e">
        <f t="shared" si="1"/>
        <v>#VALUE!</v>
      </c>
    </row>
    <row r="72" spans="1:7" ht="45" x14ac:dyDescent="0.25">
      <c r="A72" s="1" t="s">
        <v>194</v>
      </c>
      <c r="B72" s="6" t="s">
        <v>195</v>
      </c>
      <c r="C72" s="6" t="s">
        <v>196</v>
      </c>
      <c r="D72" s="6" t="s">
        <v>16</v>
      </c>
      <c r="E72" s="7">
        <v>1.08</v>
      </c>
      <c r="F72" s="8" t="s">
        <v>0</v>
      </c>
      <c r="G72" s="8" t="e">
        <f t="shared" si="1"/>
        <v>#VALUE!</v>
      </c>
    </row>
    <row r="73" spans="1:7" x14ac:dyDescent="0.25">
      <c r="A73" s="1" t="s">
        <v>197</v>
      </c>
      <c r="B73" s="6" t="s">
        <v>198</v>
      </c>
      <c r="C73" s="6" t="s">
        <v>199</v>
      </c>
      <c r="D73" s="6" t="s">
        <v>48</v>
      </c>
      <c r="E73" s="7">
        <v>1</v>
      </c>
      <c r="F73" s="8" t="s">
        <v>0</v>
      </c>
      <c r="G73" s="8" t="e">
        <f t="shared" si="1"/>
        <v>#VALUE!</v>
      </c>
    </row>
    <row r="74" spans="1:7" x14ac:dyDescent="0.25">
      <c r="A74" s="1" t="s">
        <v>200</v>
      </c>
      <c r="B74" s="6" t="s">
        <v>11</v>
      </c>
      <c r="C74" s="6" t="s">
        <v>201</v>
      </c>
      <c r="D74" s="6" t="s">
        <v>12</v>
      </c>
      <c r="E74" s="7">
        <v>1</v>
      </c>
      <c r="F74" s="8" t="s">
        <v>0</v>
      </c>
      <c r="G74" s="8" t="e">
        <f t="shared" si="1"/>
        <v>#VALUE!</v>
      </c>
    </row>
    <row r="75" spans="1:7" x14ac:dyDescent="0.25">
      <c r="A75" s="1" t="s">
        <v>202</v>
      </c>
      <c r="B75" s="6" t="s">
        <v>94</v>
      </c>
      <c r="C75" s="6" t="s">
        <v>96</v>
      </c>
      <c r="D75" s="6" t="s">
        <v>95</v>
      </c>
      <c r="E75" s="7">
        <v>2</v>
      </c>
      <c r="F75" s="8" t="s">
        <v>0</v>
      </c>
      <c r="G75" s="8" t="e">
        <f t="shared" si="1"/>
        <v>#VALUE!</v>
      </c>
    </row>
    <row r="76" spans="1:7" x14ac:dyDescent="0.25">
      <c r="A76" s="9"/>
      <c r="B76" s="8" t="s">
        <v>0</v>
      </c>
      <c r="C76" s="13" t="s">
        <v>208</v>
      </c>
      <c r="D76" s="13" t="s">
        <v>0</v>
      </c>
      <c r="E76" s="13" t="s">
        <v>0</v>
      </c>
      <c r="F76" s="13" t="s">
        <v>0</v>
      </c>
      <c r="G76" s="13" t="e">
        <f>G6+G17+G36+G47+G68</f>
        <v>#VALUE!</v>
      </c>
    </row>
    <row r="77" spans="1:7" x14ac:dyDescent="0.25">
      <c r="A77" s="9"/>
      <c r="B77" s="9"/>
      <c r="C77" s="15" t="s">
        <v>209</v>
      </c>
      <c r="D77" s="15"/>
      <c r="E77" s="15"/>
      <c r="F77" s="15"/>
      <c r="G77" s="15" t="e">
        <f>G76*23%</f>
        <v>#VALUE!</v>
      </c>
    </row>
    <row r="78" spans="1:7" s="10" customFormat="1" x14ac:dyDescent="0.25">
      <c r="A78" s="15"/>
      <c r="B78" s="15"/>
      <c r="C78" s="15" t="s">
        <v>210</v>
      </c>
      <c r="D78" s="15"/>
      <c r="E78" s="15"/>
      <c r="F78" s="15"/>
      <c r="G78" s="15" t="e">
        <f>G76+G77</f>
        <v>#VALUE!</v>
      </c>
    </row>
    <row r="80" spans="1:7" x14ac:dyDescent="0.25">
      <c r="B80" t="s">
        <v>211</v>
      </c>
    </row>
    <row r="83" spans="5:5" x14ac:dyDescent="0.25">
      <c r="E83" t="s">
        <v>212</v>
      </c>
    </row>
    <row r="84" spans="5:5" x14ac:dyDescent="0.25">
      <c r="E84" t="s">
        <v>213</v>
      </c>
    </row>
  </sheetData>
  <pageMargins left="0.25" right="0.25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- Oferent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JNIEWIAROWSKA</dc:creator>
  <cp:lastModifiedBy>kasjer</cp:lastModifiedBy>
  <cp:lastPrinted>2023-03-16T12:23:27Z</cp:lastPrinted>
  <dcterms:created xsi:type="dcterms:W3CDTF">2023-03-10T08:27:16Z</dcterms:created>
  <dcterms:modified xsi:type="dcterms:W3CDTF">2023-03-16T12:24:01Z</dcterms:modified>
</cp:coreProperties>
</file>